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 defaultThemeVersion="124226"/>
  <bookViews>
    <workbookView xWindow="-15" yWindow="45" windowWidth="12600" windowHeight="11145" tabRatio="801"/>
  </bookViews>
  <sheets>
    <sheet name="Input&amp;Result" sheetId="26" r:id="rId1"/>
    <sheet name="GenericData_YawAngle" sheetId="25" r:id="rId2"/>
    <sheet name="GenericData_VehicleHeight" sheetId="46" r:id="rId3"/>
    <sheet name="60kmh" sheetId="32" r:id="rId4"/>
    <sheet name="65kmh" sheetId="37" r:id="rId5"/>
    <sheet name="70kmh" sheetId="38" r:id="rId6"/>
    <sheet name="75kmh" sheetId="39" r:id="rId7"/>
    <sheet name="80kmh" sheetId="40" r:id="rId8"/>
    <sheet name="85kmh" sheetId="41" r:id="rId9"/>
    <sheet name="90kmh" sheetId="42" r:id="rId10"/>
    <sheet name="95kmh" sheetId="43" r:id="rId11"/>
    <sheet name="100kmh" sheetId="44" r:id="rId12"/>
    <sheet name="105kmh" sheetId="45" r:id="rId13"/>
    <sheet name="60kmh_VECTO3.1" sheetId="35" r:id="rId14"/>
    <sheet name="65kmh_VECTO3.1" sheetId="33" r:id="rId15"/>
    <sheet name="70kmh_VECTO3.1" sheetId="34" r:id="rId16"/>
    <sheet name="75kmh_VECTO3.1" sheetId="31" r:id="rId17"/>
    <sheet name="80kmh_VECTO3.1" sheetId="23" r:id="rId18"/>
    <sheet name="85kmh_VECTO3.1" sheetId="27" r:id="rId19"/>
    <sheet name="90kmh_VECTO3.1" sheetId="28" r:id="rId20"/>
    <sheet name="95kmh_VECTO3.1" sheetId="29" r:id="rId21"/>
    <sheet name="100kmh_VECTO3.1" sheetId="30" r:id="rId22"/>
    <sheet name="105kmh_VECTO3.1" sheetId="36" r:id="rId23"/>
  </sheets>
  <definedNames>
    <definedName name="RigidSolo">GenericData_YawAngle!$C$10:$C$20</definedName>
  </definedNames>
  <calcPr calcId="145621"/>
</workbook>
</file>

<file path=xl/calcChain.xml><?xml version="1.0" encoding="utf-8"?>
<calcChain xmlns="http://schemas.openxmlformats.org/spreadsheetml/2006/main">
  <c r="D16" i="26" l="1"/>
  <c r="D15" i="26"/>
  <c r="D14" i="26"/>
  <c r="B2" i="46" l="1"/>
  <c r="C2" i="46"/>
  <c r="D2" i="46"/>
  <c r="C14" i="46" s="1"/>
  <c r="D9" i="26" s="1"/>
  <c r="C11" i="46" l="1"/>
  <c r="C10" i="25" l="1"/>
  <c r="Q250" i="45" l="1"/>
  <c r="E250" i="45"/>
  <c r="Q249" i="45"/>
  <c r="E249" i="45"/>
  <c r="Q248" i="45"/>
  <c r="E248" i="45"/>
  <c r="Q247" i="45"/>
  <c r="E247" i="45"/>
  <c r="Q246" i="45"/>
  <c r="E246" i="45"/>
  <c r="Q245" i="45"/>
  <c r="E245" i="45"/>
  <c r="Q244" i="45"/>
  <c r="E244" i="45"/>
  <c r="Q243" i="45"/>
  <c r="E243" i="45"/>
  <c r="Q242" i="45"/>
  <c r="E242" i="45"/>
  <c r="Q241" i="45"/>
  <c r="E241" i="45"/>
  <c r="Q240" i="45"/>
  <c r="E240" i="45"/>
  <c r="Q239" i="45"/>
  <c r="E239" i="45"/>
  <c r="Q238" i="45"/>
  <c r="E238" i="45"/>
  <c r="Q237" i="45"/>
  <c r="E237" i="45"/>
  <c r="Q236" i="45"/>
  <c r="E236" i="45"/>
  <c r="Q235" i="45"/>
  <c r="E235" i="45"/>
  <c r="Q234" i="45"/>
  <c r="E234" i="45"/>
  <c r="Q233" i="45"/>
  <c r="E233" i="45"/>
  <c r="Q232" i="45"/>
  <c r="E232" i="45"/>
  <c r="Q227" i="45"/>
  <c r="E227" i="45"/>
  <c r="Q226" i="45"/>
  <c r="E226" i="45"/>
  <c r="Q225" i="45"/>
  <c r="E225" i="45"/>
  <c r="Q224" i="45"/>
  <c r="E224" i="45"/>
  <c r="Q223" i="45"/>
  <c r="E223" i="45"/>
  <c r="Q222" i="45"/>
  <c r="E222" i="45"/>
  <c r="Q221" i="45"/>
  <c r="E221" i="45"/>
  <c r="Q220" i="45"/>
  <c r="E220" i="45"/>
  <c r="Q219" i="45"/>
  <c r="E219" i="45"/>
  <c r="Q218" i="45"/>
  <c r="E218" i="45"/>
  <c r="Q217" i="45"/>
  <c r="E217" i="45"/>
  <c r="Q216" i="45"/>
  <c r="E216" i="45"/>
  <c r="Q215" i="45"/>
  <c r="E215" i="45"/>
  <c r="Q214" i="45"/>
  <c r="E214" i="45"/>
  <c r="Q213" i="45"/>
  <c r="E213" i="45"/>
  <c r="Q212" i="45"/>
  <c r="E212" i="45"/>
  <c r="Q211" i="45"/>
  <c r="E211" i="45"/>
  <c r="Q210" i="45"/>
  <c r="E210" i="45"/>
  <c r="Q209" i="45"/>
  <c r="E209" i="45"/>
  <c r="Q204" i="45"/>
  <c r="E204" i="45"/>
  <c r="Q203" i="45"/>
  <c r="E203" i="45"/>
  <c r="Q202" i="45"/>
  <c r="E202" i="45"/>
  <c r="Q201" i="45"/>
  <c r="E201" i="45"/>
  <c r="Q200" i="45"/>
  <c r="E200" i="45"/>
  <c r="Q199" i="45"/>
  <c r="E199" i="45"/>
  <c r="Q198" i="45"/>
  <c r="E198" i="45"/>
  <c r="Q197" i="45"/>
  <c r="E197" i="45"/>
  <c r="Q196" i="45"/>
  <c r="E196" i="45"/>
  <c r="Q195" i="45"/>
  <c r="E195" i="45"/>
  <c r="Q194" i="45"/>
  <c r="E194" i="45"/>
  <c r="Q193" i="45"/>
  <c r="E193" i="45"/>
  <c r="Q192" i="45"/>
  <c r="E192" i="45"/>
  <c r="Q191" i="45"/>
  <c r="E191" i="45"/>
  <c r="Q190" i="45"/>
  <c r="E190" i="45"/>
  <c r="Q189" i="45"/>
  <c r="E189" i="45"/>
  <c r="Q188" i="45"/>
  <c r="E188" i="45"/>
  <c r="Q187" i="45"/>
  <c r="E187" i="45"/>
  <c r="Q186" i="45"/>
  <c r="E186" i="45"/>
  <c r="Q181" i="45"/>
  <c r="E181" i="45"/>
  <c r="Q180" i="45"/>
  <c r="E180" i="45"/>
  <c r="Q179" i="45"/>
  <c r="E179" i="45"/>
  <c r="Q178" i="45"/>
  <c r="E178" i="45"/>
  <c r="Q177" i="45"/>
  <c r="E177" i="45"/>
  <c r="Q176" i="45"/>
  <c r="E176" i="45"/>
  <c r="Q175" i="45"/>
  <c r="E175" i="45"/>
  <c r="Q174" i="45"/>
  <c r="E174" i="45"/>
  <c r="Q173" i="45"/>
  <c r="E173" i="45"/>
  <c r="Q172" i="45"/>
  <c r="E172" i="45"/>
  <c r="Q171" i="45"/>
  <c r="E171" i="45"/>
  <c r="Q170" i="45"/>
  <c r="E170" i="45"/>
  <c r="Q169" i="45"/>
  <c r="E169" i="45"/>
  <c r="Q168" i="45"/>
  <c r="E168" i="45"/>
  <c r="Q167" i="45"/>
  <c r="E167" i="45"/>
  <c r="Q166" i="45"/>
  <c r="E166" i="45"/>
  <c r="Q165" i="45"/>
  <c r="E165" i="45"/>
  <c r="Q164" i="45"/>
  <c r="E164" i="45"/>
  <c r="Q163" i="45"/>
  <c r="E163" i="45"/>
  <c r="Q158" i="45"/>
  <c r="E158" i="45"/>
  <c r="Q157" i="45"/>
  <c r="E157" i="45"/>
  <c r="Q156" i="45"/>
  <c r="E156" i="45"/>
  <c r="Q155" i="45"/>
  <c r="E155" i="45"/>
  <c r="Q154" i="45"/>
  <c r="E154" i="45"/>
  <c r="Q153" i="45"/>
  <c r="E153" i="45"/>
  <c r="Q152" i="45"/>
  <c r="E152" i="45"/>
  <c r="Q151" i="45"/>
  <c r="E151" i="45"/>
  <c r="Q150" i="45"/>
  <c r="E150" i="45"/>
  <c r="Q149" i="45"/>
  <c r="E149" i="45"/>
  <c r="Q148" i="45"/>
  <c r="E148" i="45"/>
  <c r="Q147" i="45"/>
  <c r="E147" i="45"/>
  <c r="Q146" i="45"/>
  <c r="E146" i="45"/>
  <c r="Q145" i="45"/>
  <c r="E145" i="45"/>
  <c r="Q144" i="45"/>
  <c r="E144" i="45"/>
  <c r="Q143" i="45"/>
  <c r="E143" i="45"/>
  <c r="Q142" i="45"/>
  <c r="E142" i="45"/>
  <c r="Q141" i="45"/>
  <c r="E141" i="45"/>
  <c r="Q140" i="45"/>
  <c r="E140" i="45"/>
  <c r="Q135" i="45"/>
  <c r="E135" i="45"/>
  <c r="Q134" i="45"/>
  <c r="E134" i="45"/>
  <c r="Q133" i="45"/>
  <c r="E133" i="45"/>
  <c r="Q132" i="45"/>
  <c r="E132" i="45"/>
  <c r="Q131" i="45"/>
  <c r="E131" i="45"/>
  <c r="Q130" i="45"/>
  <c r="E130" i="45"/>
  <c r="Q129" i="45"/>
  <c r="E129" i="45"/>
  <c r="Q128" i="45"/>
  <c r="E128" i="45"/>
  <c r="Q127" i="45"/>
  <c r="E127" i="45"/>
  <c r="Q126" i="45"/>
  <c r="E126" i="45"/>
  <c r="Q125" i="45"/>
  <c r="E125" i="45"/>
  <c r="Q124" i="45"/>
  <c r="E124" i="45"/>
  <c r="Q123" i="45"/>
  <c r="E123" i="45"/>
  <c r="Q122" i="45"/>
  <c r="E122" i="45"/>
  <c r="Q121" i="45"/>
  <c r="E121" i="45"/>
  <c r="Q120" i="45"/>
  <c r="E120" i="45"/>
  <c r="Q119" i="45"/>
  <c r="E119" i="45"/>
  <c r="Q118" i="45"/>
  <c r="E118" i="45"/>
  <c r="Q117" i="45"/>
  <c r="E117" i="45"/>
  <c r="Q112" i="45"/>
  <c r="E112" i="45"/>
  <c r="Q111" i="45"/>
  <c r="E111" i="45"/>
  <c r="Q110" i="45"/>
  <c r="E110" i="45"/>
  <c r="Q109" i="45"/>
  <c r="E109" i="45"/>
  <c r="Q108" i="45"/>
  <c r="E108" i="45"/>
  <c r="Q107" i="45"/>
  <c r="E107" i="45"/>
  <c r="Q106" i="45"/>
  <c r="E106" i="45"/>
  <c r="Q105" i="45"/>
  <c r="E105" i="45"/>
  <c r="Q104" i="45"/>
  <c r="E104" i="45"/>
  <c r="Q103" i="45"/>
  <c r="E103" i="45"/>
  <c r="Q102" i="45"/>
  <c r="E102" i="45"/>
  <c r="Q101" i="45"/>
  <c r="E101" i="45"/>
  <c r="Q100" i="45"/>
  <c r="E100" i="45"/>
  <c r="Q99" i="45"/>
  <c r="E99" i="45"/>
  <c r="Q98" i="45"/>
  <c r="E98" i="45"/>
  <c r="Q97" i="45"/>
  <c r="E97" i="45"/>
  <c r="Q96" i="45"/>
  <c r="E96" i="45"/>
  <c r="Q95" i="45"/>
  <c r="E95" i="45"/>
  <c r="Q94" i="45"/>
  <c r="E94" i="45"/>
  <c r="Q89" i="45"/>
  <c r="E89" i="45"/>
  <c r="Q88" i="45"/>
  <c r="E88" i="45"/>
  <c r="Q87" i="45"/>
  <c r="E87" i="45"/>
  <c r="Q86" i="45"/>
  <c r="E86" i="45"/>
  <c r="Q85" i="45"/>
  <c r="E85" i="45"/>
  <c r="Q84" i="45"/>
  <c r="E84" i="45"/>
  <c r="Q83" i="45"/>
  <c r="E83" i="45"/>
  <c r="Q82" i="45"/>
  <c r="E82" i="45"/>
  <c r="Q81" i="45"/>
  <c r="E81" i="45"/>
  <c r="Q80" i="45"/>
  <c r="E80" i="45"/>
  <c r="Q79" i="45"/>
  <c r="E79" i="45"/>
  <c r="Q78" i="45"/>
  <c r="E78" i="45"/>
  <c r="Q77" i="45"/>
  <c r="E77" i="45"/>
  <c r="Q76" i="45"/>
  <c r="E76" i="45"/>
  <c r="Q75" i="45"/>
  <c r="E75" i="45"/>
  <c r="Q74" i="45"/>
  <c r="E74" i="45"/>
  <c r="Q73" i="45"/>
  <c r="E73" i="45"/>
  <c r="Q72" i="45"/>
  <c r="E72" i="45"/>
  <c r="Q71" i="45"/>
  <c r="E71" i="45"/>
  <c r="Q66" i="45"/>
  <c r="E66" i="45"/>
  <c r="Q65" i="45"/>
  <c r="E65" i="45"/>
  <c r="Q64" i="45"/>
  <c r="E64" i="45"/>
  <c r="Q63" i="45"/>
  <c r="E63" i="45"/>
  <c r="Q62" i="45"/>
  <c r="E62" i="45"/>
  <c r="Q61" i="45"/>
  <c r="E61" i="45"/>
  <c r="Q60" i="45"/>
  <c r="E60" i="45"/>
  <c r="Q59" i="45"/>
  <c r="E59" i="45"/>
  <c r="Q58" i="45"/>
  <c r="E58" i="45"/>
  <c r="Q57" i="45"/>
  <c r="E57" i="45"/>
  <c r="Q56" i="45"/>
  <c r="E56" i="45"/>
  <c r="Q55" i="45"/>
  <c r="E55" i="45"/>
  <c r="Q54" i="45"/>
  <c r="E54" i="45"/>
  <c r="Q53" i="45"/>
  <c r="E53" i="45"/>
  <c r="Q52" i="45"/>
  <c r="E52" i="45"/>
  <c r="Q51" i="45"/>
  <c r="E51" i="45"/>
  <c r="Q50" i="45"/>
  <c r="E50" i="45"/>
  <c r="Q49" i="45"/>
  <c r="E49" i="45"/>
  <c r="Q48" i="45"/>
  <c r="E48" i="45"/>
  <c r="B48" i="45"/>
  <c r="B71" i="45" s="1"/>
  <c r="Q43" i="45"/>
  <c r="E43" i="45"/>
  <c r="Q42" i="45"/>
  <c r="E42" i="45"/>
  <c r="Q41" i="45"/>
  <c r="E41" i="45"/>
  <c r="Q40" i="45"/>
  <c r="E40" i="45"/>
  <c r="Q39" i="45"/>
  <c r="E39" i="45"/>
  <c r="Q38" i="45"/>
  <c r="E38" i="45"/>
  <c r="Q37" i="45"/>
  <c r="E37" i="45"/>
  <c r="Q36" i="45"/>
  <c r="E36" i="45"/>
  <c r="Q35" i="45"/>
  <c r="E35" i="45"/>
  <c r="Q34" i="45"/>
  <c r="E34" i="45"/>
  <c r="Q33" i="45"/>
  <c r="E33" i="45"/>
  <c r="Q32" i="45"/>
  <c r="E32" i="45"/>
  <c r="Q31" i="45"/>
  <c r="E31" i="45"/>
  <c r="Q30" i="45"/>
  <c r="E30" i="45"/>
  <c r="Q29" i="45"/>
  <c r="E29" i="45"/>
  <c r="Q28" i="45"/>
  <c r="E28" i="45"/>
  <c r="Q27" i="45"/>
  <c r="E27" i="45"/>
  <c r="Q26" i="45"/>
  <c r="E26" i="45"/>
  <c r="Q25" i="45"/>
  <c r="E25" i="45"/>
  <c r="H4" i="45"/>
  <c r="C48" i="45" s="1"/>
  <c r="G4" i="45"/>
  <c r="F4" i="45"/>
  <c r="E4" i="45"/>
  <c r="H3" i="45"/>
  <c r="G3" i="45"/>
  <c r="H2" i="45"/>
  <c r="G2" i="45"/>
  <c r="Q250" i="44"/>
  <c r="E250" i="44"/>
  <c r="Q249" i="44"/>
  <c r="E249" i="44"/>
  <c r="Q248" i="44"/>
  <c r="E248" i="44"/>
  <c r="Q247" i="44"/>
  <c r="E247" i="44"/>
  <c r="Q246" i="44"/>
  <c r="E246" i="44"/>
  <c r="Q245" i="44"/>
  <c r="E245" i="44"/>
  <c r="Q244" i="44"/>
  <c r="E244" i="44"/>
  <c r="Q243" i="44"/>
  <c r="E243" i="44"/>
  <c r="Q242" i="44"/>
  <c r="E242" i="44"/>
  <c r="Q241" i="44"/>
  <c r="E241" i="44"/>
  <c r="Q240" i="44"/>
  <c r="E240" i="44"/>
  <c r="Q239" i="44"/>
  <c r="E239" i="44"/>
  <c r="Q238" i="44"/>
  <c r="E238" i="44"/>
  <c r="Q237" i="44"/>
  <c r="E237" i="44"/>
  <c r="Q236" i="44"/>
  <c r="E236" i="44"/>
  <c r="Q235" i="44"/>
  <c r="E235" i="44"/>
  <c r="Q234" i="44"/>
  <c r="E234" i="44"/>
  <c r="Q233" i="44"/>
  <c r="E233" i="44"/>
  <c r="Q232" i="44"/>
  <c r="E232" i="44"/>
  <c r="Q227" i="44"/>
  <c r="E227" i="44"/>
  <c r="Q226" i="44"/>
  <c r="E226" i="44"/>
  <c r="Q225" i="44"/>
  <c r="E225" i="44"/>
  <c r="Q224" i="44"/>
  <c r="E224" i="44"/>
  <c r="Q223" i="44"/>
  <c r="E223" i="44"/>
  <c r="Q222" i="44"/>
  <c r="E222" i="44"/>
  <c r="Q221" i="44"/>
  <c r="E221" i="44"/>
  <c r="Q220" i="44"/>
  <c r="E220" i="44"/>
  <c r="Q219" i="44"/>
  <c r="E219" i="44"/>
  <c r="Q218" i="44"/>
  <c r="E218" i="44"/>
  <c r="Q217" i="44"/>
  <c r="E217" i="44"/>
  <c r="Q216" i="44"/>
  <c r="E216" i="44"/>
  <c r="Q215" i="44"/>
  <c r="E215" i="44"/>
  <c r="Q214" i="44"/>
  <c r="E214" i="44"/>
  <c r="Q213" i="44"/>
  <c r="E213" i="44"/>
  <c r="Q212" i="44"/>
  <c r="E212" i="44"/>
  <c r="Q211" i="44"/>
  <c r="E211" i="44"/>
  <c r="Q210" i="44"/>
  <c r="E210" i="44"/>
  <c r="Q209" i="44"/>
  <c r="E209" i="44"/>
  <c r="Q204" i="44"/>
  <c r="E204" i="44"/>
  <c r="Q203" i="44"/>
  <c r="E203" i="44"/>
  <c r="Q202" i="44"/>
  <c r="E202" i="44"/>
  <c r="Q201" i="44"/>
  <c r="E201" i="44"/>
  <c r="Q200" i="44"/>
  <c r="E200" i="44"/>
  <c r="Q199" i="44"/>
  <c r="E199" i="44"/>
  <c r="Q198" i="44"/>
  <c r="E198" i="44"/>
  <c r="Q197" i="44"/>
  <c r="E197" i="44"/>
  <c r="Q196" i="44"/>
  <c r="E196" i="44"/>
  <c r="Q195" i="44"/>
  <c r="E195" i="44"/>
  <c r="Q194" i="44"/>
  <c r="E194" i="44"/>
  <c r="Q193" i="44"/>
  <c r="E193" i="44"/>
  <c r="Q192" i="44"/>
  <c r="E192" i="44"/>
  <c r="Q191" i="44"/>
  <c r="E191" i="44"/>
  <c r="Q190" i="44"/>
  <c r="E190" i="44"/>
  <c r="Q189" i="44"/>
  <c r="E189" i="44"/>
  <c r="Q188" i="44"/>
  <c r="E188" i="44"/>
  <c r="Q187" i="44"/>
  <c r="E187" i="44"/>
  <c r="Q186" i="44"/>
  <c r="E186" i="44"/>
  <c r="Q181" i="44"/>
  <c r="E181" i="44"/>
  <c r="Q180" i="44"/>
  <c r="E180" i="44"/>
  <c r="Q179" i="44"/>
  <c r="E179" i="44"/>
  <c r="Q178" i="44"/>
  <c r="E178" i="44"/>
  <c r="Q177" i="44"/>
  <c r="E177" i="44"/>
  <c r="Q176" i="44"/>
  <c r="E176" i="44"/>
  <c r="Q175" i="44"/>
  <c r="E175" i="44"/>
  <c r="Q174" i="44"/>
  <c r="E174" i="44"/>
  <c r="Q173" i="44"/>
  <c r="E173" i="44"/>
  <c r="Q172" i="44"/>
  <c r="E172" i="44"/>
  <c r="Q171" i="44"/>
  <c r="E171" i="44"/>
  <c r="Q170" i="44"/>
  <c r="E170" i="44"/>
  <c r="Q169" i="44"/>
  <c r="E169" i="44"/>
  <c r="Q168" i="44"/>
  <c r="E168" i="44"/>
  <c r="Q167" i="44"/>
  <c r="E167" i="44"/>
  <c r="Q166" i="44"/>
  <c r="E166" i="44"/>
  <c r="Q165" i="44"/>
  <c r="E165" i="44"/>
  <c r="Q164" i="44"/>
  <c r="E164" i="44"/>
  <c r="Q163" i="44"/>
  <c r="E163" i="44"/>
  <c r="Q158" i="44"/>
  <c r="E158" i="44"/>
  <c r="Q157" i="44"/>
  <c r="E157" i="44"/>
  <c r="Q156" i="44"/>
  <c r="E156" i="44"/>
  <c r="Q155" i="44"/>
  <c r="E155" i="44"/>
  <c r="Q154" i="44"/>
  <c r="E154" i="44"/>
  <c r="Q153" i="44"/>
  <c r="E153" i="44"/>
  <c r="Q152" i="44"/>
  <c r="E152" i="44"/>
  <c r="Q151" i="44"/>
  <c r="E151" i="44"/>
  <c r="Q150" i="44"/>
  <c r="E150" i="44"/>
  <c r="Q149" i="44"/>
  <c r="E149" i="44"/>
  <c r="Q148" i="44"/>
  <c r="E148" i="44"/>
  <c r="Q147" i="44"/>
  <c r="E147" i="44"/>
  <c r="Q146" i="44"/>
  <c r="E146" i="44"/>
  <c r="Q145" i="44"/>
  <c r="E145" i="44"/>
  <c r="Q144" i="44"/>
  <c r="E144" i="44"/>
  <c r="Q143" i="44"/>
  <c r="E143" i="44"/>
  <c r="Q142" i="44"/>
  <c r="E142" i="44"/>
  <c r="Q141" i="44"/>
  <c r="E141" i="44"/>
  <c r="Q140" i="44"/>
  <c r="E140" i="44"/>
  <c r="Q135" i="44"/>
  <c r="E135" i="44"/>
  <c r="Q134" i="44"/>
  <c r="E134" i="44"/>
  <c r="Q133" i="44"/>
  <c r="E133" i="44"/>
  <c r="Q132" i="44"/>
  <c r="E132" i="44"/>
  <c r="Q131" i="44"/>
  <c r="E131" i="44"/>
  <c r="Q130" i="44"/>
  <c r="E130" i="44"/>
  <c r="Q129" i="44"/>
  <c r="E129" i="44"/>
  <c r="Q128" i="44"/>
  <c r="E128" i="44"/>
  <c r="Q127" i="44"/>
  <c r="E127" i="44"/>
  <c r="Q126" i="44"/>
  <c r="E126" i="44"/>
  <c r="Q125" i="44"/>
  <c r="E125" i="44"/>
  <c r="Q124" i="44"/>
  <c r="E124" i="44"/>
  <c r="Q123" i="44"/>
  <c r="E123" i="44"/>
  <c r="Q122" i="44"/>
  <c r="E122" i="44"/>
  <c r="Q121" i="44"/>
  <c r="E121" i="44"/>
  <c r="Q120" i="44"/>
  <c r="E120" i="44"/>
  <c r="Q119" i="44"/>
  <c r="E119" i="44"/>
  <c r="Q118" i="44"/>
  <c r="E118" i="44"/>
  <c r="Q117" i="44"/>
  <c r="E117" i="44"/>
  <c r="Q112" i="44"/>
  <c r="E112" i="44"/>
  <c r="Q111" i="44"/>
  <c r="E111" i="44"/>
  <c r="Q110" i="44"/>
  <c r="E110" i="44"/>
  <c r="Q109" i="44"/>
  <c r="E109" i="44"/>
  <c r="Q108" i="44"/>
  <c r="E108" i="44"/>
  <c r="Q107" i="44"/>
  <c r="E107" i="44"/>
  <c r="Q106" i="44"/>
  <c r="E106" i="44"/>
  <c r="Q105" i="44"/>
  <c r="E105" i="44"/>
  <c r="Q104" i="44"/>
  <c r="E104" i="44"/>
  <c r="Q103" i="44"/>
  <c r="E103" i="44"/>
  <c r="Q102" i="44"/>
  <c r="E102" i="44"/>
  <c r="Q101" i="44"/>
  <c r="E101" i="44"/>
  <c r="Q100" i="44"/>
  <c r="E100" i="44"/>
  <c r="Q99" i="44"/>
  <c r="E99" i="44"/>
  <c r="Q98" i="44"/>
  <c r="E98" i="44"/>
  <c r="Q97" i="44"/>
  <c r="E97" i="44"/>
  <c r="Q96" i="44"/>
  <c r="E96" i="44"/>
  <c r="Q95" i="44"/>
  <c r="E95" i="44"/>
  <c r="Q94" i="44"/>
  <c r="E94" i="44"/>
  <c r="Q89" i="44"/>
  <c r="E89" i="44"/>
  <c r="Q88" i="44"/>
  <c r="E88" i="44"/>
  <c r="Q87" i="44"/>
  <c r="E87" i="44"/>
  <c r="Q86" i="44"/>
  <c r="E86" i="44"/>
  <c r="Q85" i="44"/>
  <c r="E85" i="44"/>
  <c r="Q84" i="44"/>
  <c r="E84" i="44"/>
  <c r="Q83" i="44"/>
  <c r="E83" i="44"/>
  <c r="Q82" i="44"/>
  <c r="E82" i="44"/>
  <c r="Q81" i="44"/>
  <c r="E81" i="44"/>
  <c r="Q80" i="44"/>
  <c r="E80" i="44"/>
  <c r="Q79" i="44"/>
  <c r="E79" i="44"/>
  <c r="Q78" i="44"/>
  <c r="E78" i="44"/>
  <c r="Q77" i="44"/>
  <c r="E77" i="44"/>
  <c r="Q76" i="44"/>
  <c r="E76" i="44"/>
  <c r="Q75" i="44"/>
  <c r="E75" i="44"/>
  <c r="Q74" i="44"/>
  <c r="E74" i="44"/>
  <c r="Q73" i="44"/>
  <c r="E73" i="44"/>
  <c r="Q72" i="44"/>
  <c r="E72" i="44"/>
  <c r="Q71" i="44"/>
  <c r="E71" i="44"/>
  <c r="Q66" i="44"/>
  <c r="E66" i="44"/>
  <c r="Q65" i="44"/>
  <c r="E65" i="44"/>
  <c r="Q64" i="44"/>
  <c r="E64" i="44"/>
  <c r="Q63" i="44"/>
  <c r="E63" i="44"/>
  <c r="Q62" i="44"/>
  <c r="E62" i="44"/>
  <c r="Q61" i="44"/>
  <c r="E61" i="44"/>
  <c r="Q60" i="44"/>
  <c r="E60" i="44"/>
  <c r="Q59" i="44"/>
  <c r="E59" i="44"/>
  <c r="Q58" i="44"/>
  <c r="E58" i="44"/>
  <c r="Q57" i="44"/>
  <c r="E57" i="44"/>
  <c r="Q56" i="44"/>
  <c r="E56" i="44"/>
  <c r="Q55" i="44"/>
  <c r="E55" i="44"/>
  <c r="Q54" i="44"/>
  <c r="E54" i="44"/>
  <c r="Q53" i="44"/>
  <c r="E53" i="44"/>
  <c r="Q52" i="44"/>
  <c r="E52" i="44"/>
  <c r="Q51" i="44"/>
  <c r="E51" i="44"/>
  <c r="Q50" i="44"/>
  <c r="E50" i="44"/>
  <c r="Q49" i="44"/>
  <c r="E49" i="44"/>
  <c r="Q48" i="44"/>
  <c r="E48" i="44"/>
  <c r="B48" i="44"/>
  <c r="B71" i="44" s="1"/>
  <c r="B94" i="44" s="1"/>
  <c r="B117" i="44" s="1"/>
  <c r="Q43" i="44"/>
  <c r="E43" i="44"/>
  <c r="Q42" i="44"/>
  <c r="E42" i="44"/>
  <c r="Q41" i="44"/>
  <c r="E41" i="44"/>
  <c r="Q40" i="44"/>
  <c r="E40" i="44"/>
  <c r="Q39" i="44"/>
  <c r="E39" i="44"/>
  <c r="Q38" i="44"/>
  <c r="E38" i="44"/>
  <c r="Q37" i="44"/>
  <c r="E37" i="44"/>
  <c r="Q36" i="44"/>
  <c r="E36" i="44"/>
  <c r="Q35" i="44"/>
  <c r="E35" i="44"/>
  <c r="Q34" i="44"/>
  <c r="E34" i="44"/>
  <c r="Q33" i="44"/>
  <c r="E33" i="44"/>
  <c r="Q32" i="44"/>
  <c r="E32" i="44"/>
  <c r="Q31" i="44"/>
  <c r="E31" i="44"/>
  <c r="Q30" i="44"/>
  <c r="E30" i="44"/>
  <c r="Q29" i="44"/>
  <c r="E29" i="44"/>
  <c r="Q28" i="44"/>
  <c r="E28" i="44"/>
  <c r="Q27" i="44"/>
  <c r="E27" i="44"/>
  <c r="Q26" i="44"/>
  <c r="E26" i="44"/>
  <c r="Q25" i="44"/>
  <c r="E25" i="44"/>
  <c r="H4" i="44"/>
  <c r="C71" i="44" s="1"/>
  <c r="G4" i="44"/>
  <c r="F4" i="44"/>
  <c r="E4" i="44"/>
  <c r="H3" i="44"/>
  <c r="G3" i="44"/>
  <c r="H2" i="44"/>
  <c r="G2" i="44"/>
  <c r="Q250" i="43"/>
  <c r="E250" i="43"/>
  <c r="Q249" i="43"/>
  <c r="E249" i="43"/>
  <c r="Q248" i="43"/>
  <c r="E248" i="43"/>
  <c r="Q247" i="43"/>
  <c r="E247" i="43"/>
  <c r="Q246" i="43"/>
  <c r="E246" i="43"/>
  <c r="Q245" i="43"/>
  <c r="E245" i="43"/>
  <c r="Q244" i="43"/>
  <c r="E244" i="43"/>
  <c r="Q243" i="43"/>
  <c r="E243" i="43"/>
  <c r="Q242" i="43"/>
  <c r="E242" i="43"/>
  <c r="Q241" i="43"/>
  <c r="E241" i="43"/>
  <c r="Q240" i="43"/>
  <c r="E240" i="43"/>
  <c r="Q239" i="43"/>
  <c r="E239" i="43"/>
  <c r="Q238" i="43"/>
  <c r="E238" i="43"/>
  <c r="Q237" i="43"/>
  <c r="E237" i="43"/>
  <c r="Q236" i="43"/>
  <c r="E236" i="43"/>
  <c r="Q235" i="43"/>
  <c r="E235" i="43"/>
  <c r="Q234" i="43"/>
  <c r="E234" i="43"/>
  <c r="Q233" i="43"/>
  <c r="E233" i="43"/>
  <c r="Q232" i="43"/>
  <c r="E232" i="43"/>
  <c r="Q227" i="43"/>
  <c r="E227" i="43"/>
  <c r="Q226" i="43"/>
  <c r="E226" i="43"/>
  <c r="Q225" i="43"/>
  <c r="E225" i="43"/>
  <c r="Q224" i="43"/>
  <c r="E224" i="43"/>
  <c r="Q223" i="43"/>
  <c r="E223" i="43"/>
  <c r="Q222" i="43"/>
  <c r="E222" i="43"/>
  <c r="Q221" i="43"/>
  <c r="E221" i="43"/>
  <c r="Q220" i="43"/>
  <c r="E220" i="43"/>
  <c r="Q219" i="43"/>
  <c r="E219" i="43"/>
  <c r="Q218" i="43"/>
  <c r="E218" i="43"/>
  <c r="Q217" i="43"/>
  <c r="E217" i="43"/>
  <c r="Q216" i="43"/>
  <c r="E216" i="43"/>
  <c r="Q215" i="43"/>
  <c r="E215" i="43"/>
  <c r="Q214" i="43"/>
  <c r="E214" i="43"/>
  <c r="Q213" i="43"/>
  <c r="E213" i="43"/>
  <c r="Q212" i="43"/>
  <c r="E212" i="43"/>
  <c r="Q211" i="43"/>
  <c r="E211" i="43"/>
  <c r="Q210" i="43"/>
  <c r="E210" i="43"/>
  <c r="Q209" i="43"/>
  <c r="E209" i="43"/>
  <c r="Q204" i="43"/>
  <c r="E204" i="43"/>
  <c r="Q203" i="43"/>
  <c r="E203" i="43"/>
  <c r="Q202" i="43"/>
  <c r="E202" i="43"/>
  <c r="Q201" i="43"/>
  <c r="E201" i="43"/>
  <c r="Q200" i="43"/>
  <c r="E200" i="43"/>
  <c r="Q199" i="43"/>
  <c r="E199" i="43"/>
  <c r="Q198" i="43"/>
  <c r="E198" i="43"/>
  <c r="Q197" i="43"/>
  <c r="E197" i="43"/>
  <c r="Q196" i="43"/>
  <c r="E196" i="43"/>
  <c r="Q195" i="43"/>
  <c r="E195" i="43"/>
  <c r="Q194" i="43"/>
  <c r="E194" i="43"/>
  <c r="Q193" i="43"/>
  <c r="E193" i="43"/>
  <c r="Q192" i="43"/>
  <c r="E192" i="43"/>
  <c r="Q191" i="43"/>
  <c r="E191" i="43"/>
  <c r="Q190" i="43"/>
  <c r="E190" i="43"/>
  <c r="Q189" i="43"/>
  <c r="E189" i="43"/>
  <c r="Q188" i="43"/>
  <c r="E188" i="43"/>
  <c r="Q187" i="43"/>
  <c r="E187" i="43"/>
  <c r="Q186" i="43"/>
  <c r="E186" i="43"/>
  <c r="Q181" i="43"/>
  <c r="E181" i="43"/>
  <c r="Q180" i="43"/>
  <c r="E180" i="43"/>
  <c r="Q179" i="43"/>
  <c r="E179" i="43"/>
  <c r="Q178" i="43"/>
  <c r="E178" i="43"/>
  <c r="Q177" i="43"/>
  <c r="E177" i="43"/>
  <c r="Q176" i="43"/>
  <c r="E176" i="43"/>
  <c r="Q175" i="43"/>
  <c r="E175" i="43"/>
  <c r="Q174" i="43"/>
  <c r="E174" i="43"/>
  <c r="Q173" i="43"/>
  <c r="E173" i="43"/>
  <c r="Q172" i="43"/>
  <c r="E172" i="43"/>
  <c r="Q171" i="43"/>
  <c r="E171" i="43"/>
  <c r="Q170" i="43"/>
  <c r="E170" i="43"/>
  <c r="Q169" i="43"/>
  <c r="E169" i="43"/>
  <c r="Q168" i="43"/>
  <c r="E168" i="43"/>
  <c r="Q167" i="43"/>
  <c r="E167" i="43"/>
  <c r="Q166" i="43"/>
  <c r="E166" i="43"/>
  <c r="Q165" i="43"/>
  <c r="E165" i="43"/>
  <c r="Q164" i="43"/>
  <c r="E164" i="43"/>
  <c r="Q163" i="43"/>
  <c r="E163" i="43"/>
  <c r="Q158" i="43"/>
  <c r="E158" i="43"/>
  <c r="Q157" i="43"/>
  <c r="E157" i="43"/>
  <c r="Q156" i="43"/>
  <c r="E156" i="43"/>
  <c r="Q155" i="43"/>
  <c r="E155" i="43"/>
  <c r="Q154" i="43"/>
  <c r="E154" i="43"/>
  <c r="Q153" i="43"/>
  <c r="E153" i="43"/>
  <c r="Q152" i="43"/>
  <c r="E152" i="43"/>
  <c r="Q151" i="43"/>
  <c r="E151" i="43"/>
  <c r="Q150" i="43"/>
  <c r="E150" i="43"/>
  <c r="Q149" i="43"/>
  <c r="E149" i="43"/>
  <c r="Q148" i="43"/>
  <c r="E148" i="43"/>
  <c r="Q147" i="43"/>
  <c r="E147" i="43"/>
  <c r="Q146" i="43"/>
  <c r="E146" i="43"/>
  <c r="Q145" i="43"/>
  <c r="E145" i="43"/>
  <c r="Q144" i="43"/>
  <c r="E144" i="43"/>
  <c r="Q143" i="43"/>
  <c r="E143" i="43"/>
  <c r="Q142" i="43"/>
  <c r="E142" i="43"/>
  <c r="Q141" i="43"/>
  <c r="E141" i="43"/>
  <c r="Q140" i="43"/>
  <c r="E140" i="43"/>
  <c r="Q135" i="43"/>
  <c r="E135" i="43"/>
  <c r="Q134" i="43"/>
  <c r="E134" i="43"/>
  <c r="Q133" i="43"/>
  <c r="E133" i="43"/>
  <c r="Q132" i="43"/>
  <c r="E132" i="43"/>
  <c r="Q131" i="43"/>
  <c r="E131" i="43"/>
  <c r="Q130" i="43"/>
  <c r="E130" i="43"/>
  <c r="Q129" i="43"/>
  <c r="E129" i="43"/>
  <c r="Q128" i="43"/>
  <c r="E128" i="43"/>
  <c r="Q127" i="43"/>
  <c r="E127" i="43"/>
  <c r="Q126" i="43"/>
  <c r="E126" i="43"/>
  <c r="Q125" i="43"/>
  <c r="E125" i="43"/>
  <c r="Q124" i="43"/>
  <c r="E124" i="43"/>
  <c r="Q123" i="43"/>
  <c r="E123" i="43"/>
  <c r="Q122" i="43"/>
  <c r="E122" i="43"/>
  <c r="Q121" i="43"/>
  <c r="E121" i="43"/>
  <c r="Q120" i="43"/>
  <c r="E120" i="43"/>
  <c r="Q119" i="43"/>
  <c r="E119" i="43"/>
  <c r="Q118" i="43"/>
  <c r="E118" i="43"/>
  <c r="Q117" i="43"/>
  <c r="E117" i="43"/>
  <c r="Q112" i="43"/>
  <c r="E112" i="43"/>
  <c r="Q111" i="43"/>
  <c r="E111" i="43"/>
  <c r="Q110" i="43"/>
  <c r="E110" i="43"/>
  <c r="Q109" i="43"/>
  <c r="E109" i="43"/>
  <c r="Q108" i="43"/>
  <c r="E108" i="43"/>
  <c r="Q107" i="43"/>
  <c r="E107" i="43"/>
  <c r="Q106" i="43"/>
  <c r="E106" i="43"/>
  <c r="Q105" i="43"/>
  <c r="E105" i="43"/>
  <c r="Q104" i="43"/>
  <c r="E104" i="43"/>
  <c r="Q103" i="43"/>
  <c r="E103" i="43"/>
  <c r="Q102" i="43"/>
  <c r="E102" i="43"/>
  <c r="Q101" i="43"/>
  <c r="E101" i="43"/>
  <c r="Q100" i="43"/>
  <c r="E100" i="43"/>
  <c r="Q99" i="43"/>
  <c r="E99" i="43"/>
  <c r="Q98" i="43"/>
  <c r="E98" i="43"/>
  <c r="Q97" i="43"/>
  <c r="E97" i="43"/>
  <c r="Q96" i="43"/>
  <c r="E96" i="43"/>
  <c r="Q95" i="43"/>
  <c r="E95" i="43"/>
  <c r="Q94" i="43"/>
  <c r="E94" i="43"/>
  <c r="Q89" i="43"/>
  <c r="E89" i="43"/>
  <c r="Q88" i="43"/>
  <c r="E88" i="43"/>
  <c r="Q87" i="43"/>
  <c r="E87" i="43"/>
  <c r="Q86" i="43"/>
  <c r="E86" i="43"/>
  <c r="Q85" i="43"/>
  <c r="E85" i="43"/>
  <c r="Q84" i="43"/>
  <c r="E84" i="43"/>
  <c r="Q83" i="43"/>
  <c r="E83" i="43"/>
  <c r="Q82" i="43"/>
  <c r="E82" i="43"/>
  <c r="Q81" i="43"/>
  <c r="E81" i="43"/>
  <c r="Q80" i="43"/>
  <c r="E80" i="43"/>
  <c r="Q79" i="43"/>
  <c r="E79" i="43"/>
  <c r="Q78" i="43"/>
  <c r="E78" i="43"/>
  <c r="Q77" i="43"/>
  <c r="E77" i="43"/>
  <c r="Q76" i="43"/>
  <c r="E76" i="43"/>
  <c r="Q75" i="43"/>
  <c r="E75" i="43"/>
  <c r="Q74" i="43"/>
  <c r="E74" i="43"/>
  <c r="Q73" i="43"/>
  <c r="E73" i="43"/>
  <c r="Q72" i="43"/>
  <c r="E72" i="43"/>
  <c r="Q71" i="43"/>
  <c r="E71" i="43"/>
  <c r="B71" i="43"/>
  <c r="B94" i="43" s="1"/>
  <c r="Q66" i="43"/>
  <c r="E66" i="43"/>
  <c r="Q65" i="43"/>
  <c r="E65" i="43"/>
  <c r="Q64" i="43"/>
  <c r="E64" i="43"/>
  <c r="Q63" i="43"/>
  <c r="E63" i="43"/>
  <c r="Q62" i="43"/>
  <c r="E62" i="43"/>
  <c r="Q61" i="43"/>
  <c r="E61" i="43"/>
  <c r="Q60" i="43"/>
  <c r="E60" i="43"/>
  <c r="Q59" i="43"/>
  <c r="E59" i="43"/>
  <c r="Q58" i="43"/>
  <c r="E58" i="43"/>
  <c r="Q57" i="43"/>
  <c r="E57" i="43"/>
  <c r="Q56" i="43"/>
  <c r="E56" i="43"/>
  <c r="Q55" i="43"/>
  <c r="E55" i="43"/>
  <c r="Q54" i="43"/>
  <c r="E54" i="43"/>
  <c r="Q53" i="43"/>
  <c r="E53" i="43"/>
  <c r="Q52" i="43"/>
  <c r="E52" i="43"/>
  <c r="Q51" i="43"/>
  <c r="E51" i="43"/>
  <c r="Q50" i="43"/>
  <c r="E50" i="43"/>
  <c r="Q49" i="43"/>
  <c r="E49" i="43"/>
  <c r="Q48" i="43"/>
  <c r="E48" i="43"/>
  <c r="B48" i="43"/>
  <c r="Q43" i="43"/>
  <c r="E43" i="43"/>
  <c r="Q42" i="43"/>
  <c r="E42" i="43"/>
  <c r="Q41" i="43"/>
  <c r="E41" i="43"/>
  <c r="Q40" i="43"/>
  <c r="E40" i="43"/>
  <c r="Q39" i="43"/>
  <c r="E39" i="43"/>
  <c r="Q38" i="43"/>
  <c r="E38" i="43"/>
  <c r="Q37" i="43"/>
  <c r="E37" i="43"/>
  <c r="Q36" i="43"/>
  <c r="E36" i="43"/>
  <c r="Q35" i="43"/>
  <c r="E35" i="43"/>
  <c r="Q34" i="43"/>
  <c r="E34" i="43"/>
  <c r="Q33" i="43"/>
  <c r="E33" i="43"/>
  <c r="Q32" i="43"/>
  <c r="E32" i="43"/>
  <c r="Q31" i="43"/>
  <c r="E31" i="43"/>
  <c r="Q30" i="43"/>
  <c r="E30" i="43"/>
  <c r="Q29" i="43"/>
  <c r="E29" i="43"/>
  <c r="Q28" i="43"/>
  <c r="E28" i="43"/>
  <c r="Q27" i="43"/>
  <c r="E27" i="43"/>
  <c r="Q26" i="43"/>
  <c r="E26" i="43"/>
  <c r="Q25" i="43"/>
  <c r="E25" i="43"/>
  <c r="H4" i="43"/>
  <c r="C48" i="43" s="1"/>
  <c r="G4" i="43"/>
  <c r="F4" i="43"/>
  <c r="E4" i="43"/>
  <c r="H3" i="43"/>
  <c r="G3" i="43"/>
  <c r="H2" i="43"/>
  <c r="G2" i="43"/>
  <c r="Q250" i="42"/>
  <c r="E250" i="42"/>
  <c r="Q249" i="42"/>
  <c r="E249" i="42"/>
  <c r="Q248" i="42"/>
  <c r="E248" i="42"/>
  <c r="Q247" i="42"/>
  <c r="E247" i="42"/>
  <c r="Q246" i="42"/>
  <c r="E246" i="42"/>
  <c r="Q245" i="42"/>
  <c r="E245" i="42"/>
  <c r="Q244" i="42"/>
  <c r="E244" i="42"/>
  <c r="Q243" i="42"/>
  <c r="E243" i="42"/>
  <c r="Q242" i="42"/>
  <c r="E242" i="42"/>
  <c r="Q241" i="42"/>
  <c r="E241" i="42"/>
  <c r="Q240" i="42"/>
  <c r="E240" i="42"/>
  <c r="Q239" i="42"/>
  <c r="E239" i="42"/>
  <c r="Q238" i="42"/>
  <c r="E238" i="42"/>
  <c r="Q237" i="42"/>
  <c r="E237" i="42"/>
  <c r="Q236" i="42"/>
  <c r="E236" i="42"/>
  <c r="Q235" i="42"/>
  <c r="E235" i="42"/>
  <c r="Q234" i="42"/>
  <c r="E234" i="42"/>
  <c r="Q233" i="42"/>
  <c r="E233" i="42"/>
  <c r="Q232" i="42"/>
  <c r="E232" i="42"/>
  <c r="Q227" i="42"/>
  <c r="E227" i="42"/>
  <c r="Q226" i="42"/>
  <c r="E226" i="42"/>
  <c r="Q225" i="42"/>
  <c r="E225" i="42"/>
  <c r="Q224" i="42"/>
  <c r="E224" i="42"/>
  <c r="Q223" i="42"/>
  <c r="E223" i="42"/>
  <c r="Q222" i="42"/>
  <c r="E222" i="42"/>
  <c r="Q221" i="42"/>
  <c r="E221" i="42"/>
  <c r="Q220" i="42"/>
  <c r="E220" i="42"/>
  <c r="Q219" i="42"/>
  <c r="E219" i="42"/>
  <c r="Q218" i="42"/>
  <c r="E218" i="42"/>
  <c r="Q217" i="42"/>
  <c r="E217" i="42"/>
  <c r="Q216" i="42"/>
  <c r="E216" i="42"/>
  <c r="Q215" i="42"/>
  <c r="E215" i="42"/>
  <c r="Q214" i="42"/>
  <c r="E214" i="42"/>
  <c r="Q213" i="42"/>
  <c r="E213" i="42"/>
  <c r="Q212" i="42"/>
  <c r="E212" i="42"/>
  <c r="Q211" i="42"/>
  <c r="E211" i="42"/>
  <c r="Q210" i="42"/>
  <c r="E210" i="42"/>
  <c r="Q209" i="42"/>
  <c r="E209" i="42"/>
  <c r="Q204" i="42"/>
  <c r="E204" i="42"/>
  <c r="Q203" i="42"/>
  <c r="E203" i="42"/>
  <c r="Q202" i="42"/>
  <c r="E202" i="42"/>
  <c r="Q201" i="42"/>
  <c r="E201" i="42"/>
  <c r="Q200" i="42"/>
  <c r="E200" i="42"/>
  <c r="Q199" i="42"/>
  <c r="E199" i="42"/>
  <c r="Q198" i="42"/>
  <c r="E198" i="42"/>
  <c r="Q197" i="42"/>
  <c r="E197" i="42"/>
  <c r="Q196" i="42"/>
  <c r="E196" i="42"/>
  <c r="Q195" i="42"/>
  <c r="E195" i="42"/>
  <c r="Q194" i="42"/>
  <c r="E194" i="42"/>
  <c r="Q193" i="42"/>
  <c r="E193" i="42"/>
  <c r="Q192" i="42"/>
  <c r="E192" i="42"/>
  <c r="Q191" i="42"/>
  <c r="E191" i="42"/>
  <c r="Q190" i="42"/>
  <c r="E190" i="42"/>
  <c r="Q189" i="42"/>
  <c r="E189" i="42"/>
  <c r="Q188" i="42"/>
  <c r="E188" i="42"/>
  <c r="Q187" i="42"/>
  <c r="E187" i="42"/>
  <c r="Q186" i="42"/>
  <c r="E186" i="42"/>
  <c r="Q181" i="42"/>
  <c r="E181" i="42"/>
  <c r="Q180" i="42"/>
  <c r="E180" i="42"/>
  <c r="Q179" i="42"/>
  <c r="E179" i="42"/>
  <c r="Q178" i="42"/>
  <c r="E178" i="42"/>
  <c r="Q177" i="42"/>
  <c r="E177" i="42"/>
  <c r="Q176" i="42"/>
  <c r="E176" i="42"/>
  <c r="Q175" i="42"/>
  <c r="E175" i="42"/>
  <c r="Q174" i="42"/>
  <c r="E174" i="42"/>
  <c r="Q173" i="42"/>
  <c r="E173" i="42"/>
  <c r="Q172" i="42"/>
  <c r="E172" i="42"/>
  <c r="Q171" i="42"/>
  <c r="E171" i="42"/>
  <c r="Q170" i="42"/>
  <c r="E170" i="42"/>
  <c r="Q169" i="42"/>
  <c r="E169" i="42"/>
  <c r="Q168" i="42"/>
  <c r="E168" i="42"/>
  <c r="Q167" i="42"/>
  <c r="E167" i="42"/>
  <c r="Q166" i="42"/>
  <c r="E166" i="42"/>
  <c r="Q165" i="42"/>
  <c r="E165" i="42"/>
  <c r="Q164" i="42"/>
  <c r="E164" i="42"/>
  <c r="Q163" i="42"/>
  <c r="E163" i="42"/>
  <c r="Q158" i="42"/>
  <c r="E158" i="42"/>
  <c r="Q157" i="42"/>
  <c r="E157" i="42"/>
  <c r="Q156" i="42"/>
  <c r="E156" i="42"/>
  <c r="Q155" i="42"/>
  <c r="E155" i="42"/>
  <c r="Q154" i="42"/>
  <c r="E154" i="42"/>
  <c r="Q153" i="42"/>
  <c r="E153" i="42"/>
  <c r="Q152" i="42"/>
  <c r="E152" i="42"/>
  <c r="Q151" i="42"/>
  <c r="E151" i="42"/>
  <c r="Q150" i="42"/>
  <c r="E150" i="42"/>
  <c r="Q149" i="42"/>
  <c r="E149" i="42"/>
  <c r="Q148" i="42"/>
  <c r="E148" i="42"/>
  <c r="Q147" i="42"/>
  <c r="E147" i="42"/>
  <c r="Q146" i="42"/>
  <c r="E146" i="42"/>
  <c r="Q145" i="42"/>
  <c r="E145" i="42"/>
  <c r="Q144" i="42"/>
  <c r="E144" i="42"/>
  <c r="Q143" i="42"/>
  <c r="E143" i="42"/>
  <c r="Q142" i="42"/>
  <c r="E142" i="42"/>
  <c r="Q141" i="42"/>
  <c r="E141" i="42"/>
  <c r="Q140" i="42"/>
  <c r="E140" i="42"/>
  <c r="Q135" i="42"/>
  <c r="E135" i="42"/>
  <c r="Q134" i="42"/>
  <c r="E134" i="42"/>
  <c r="Q133" i="42"/>
  <c r="E133" i="42"/>
  <c r="Q132" i="42"/>
  <c r="E132" i="42"/>
  <c r="Q131" i="42"/>
  <c r="E131" i="42"/>
  <c r="Q130" i="42"/>
  <c r="E130" i="42"/>
  <c r="Q129" i="42"/>
  <c r="E129" i="42"/>
  <c r="Q128" i="42"/>
  <c r="E128" i="42"/>
  <c r="Q127" i="42"/>
  <c r="E127" i="42"/>
  <c r="Q126" i="42"/>
  <c r="E126" i="42"/>
  <c r="Q125" i="42"/>
  <c r="E125" i="42"/>
  <c r="Q124" i="42"/>
  <c r="E124" i="42"/>
  <c r="Q123" i="42"/>
  <c r="E123" i="42"/>
  <c r="Q122" i="42"/>
  <c r="E122" i="42"/>
  <c r="Q121" i="42"/>
  <c r="E121" i="42"/>
  <c r="Q120" i="42"/>
  <c r="E120" i="42"/>
  <c r="Q119" i="42"/>
  <c r="E119" i="42"/>
  <c r="Q118" i="42"/>
  <c r="E118" i="42"/>
  <c r="Q117" i="42"/>
  <c r="E117" i="42"/>
  <c r="Q112" i="42"/>
  <c r="E112" i="42"/>
  <c r="Q111" i="42"/>
  <c r="E111" i="42"/>
  <c r="Q110" i="42"/>
  <c r="E110" i="42"/>
  <c r="Q109" i="42"/>
  <c r="E109" i="42"/>
  <c r="Q108" i="42"/>
  <c r="E108" i="42"/>
  <c r="Q107" i="42"/>
  <c r="E107" i="42"/>
  <c r="Q106" i="42"/>
  <c r="E106" i="42"/>
  <c r="Q105" i="42"/>
  <c r="E105" i="42"/>
  <c r="Q104" i="42"/>
  <c r="E104" i="42"/>
  <c r="Q103" i="42"/>
  <c r="E103" i="42"/>
  <c r="Q102" i="42"/>
  <c r="E102" i="42"/>
  <c r="Q101" i="42"/>
  <c r="E101" i="42"/>
  <c r="Q100" i="42"/>
  <c r="E100" i="42"/>
  <c r="Q99" i="42"/>
  <c r="E99" i="42"/>
  <c r="Q98" i="42"/>
  <c r="E98" i="42"/>
  <c r="Q97" i="42"/>
  <c r="E97" i="42"/>
  <c r="Q96" i="42"/>
  <c r="E96" i="42"/>
  <c r="Q95" i="42"/>
  <c r="E95" i="42"/>
  <c r="Q94" i="42"/>
  <c r="E94" i="42"/>
  <c r="Q89" i="42"/>
  <c r="E89" i="42"/>
  <c r="Q88" i="42"/>
  <c r="E88" i="42"/>
  <c r="Q87" i="42"/>
  <c r="E87" i="42"/>
  <c r="Q86" i="42"/>
  <c r="E86" i="42"/>
  <c r="Q85" i="42"/>
  <c r="E85" i="42"/>
  <c r="Q84" i="42"/>
  <c r="E84" i="42"/>
  <c r="Q83" i="42"/>
  <c r="E83" i="42"/>
  <c r="Q82" i="42"/>
  <c r="E82" i="42"/>
  <c r="Q81" i="42"/>
  <c r="E81" i="42"/>
  <c r="Q80" i="42"/>
  <c r="E80" i="42"/>
  <c r="Q79" i="42"/>
  <c r="E79" i="42"/>
  <c r="Q78" i="42"/>
  <c r="E78" i="42"/>
  <c r="Q77" i="42"/>
  <c r="E77" i="42"/>
  <c r="Q76" i="42"/>
  <c r="E76" i="42"/>
  <c r="Q75" i="42"/>
  <c r="E75" i="42"/>
  <c r="Q74" i="42"/>
  <c r="E74" i="42"/>
  <c r="Q73" i="42"/>
  <c r="E73" i="42"/>
  <c r="Q72" i="42"/>
  <c r="E72" i="42"/>
  <c r="Q71" i="42"/>
  <c r="E71" i="42"/>
  <c r="Q66" i="42"/>
  <c r="E66" i="42"/>
  <c r="Q65" i="42"/>
  <c r="E65" i="42"/>
  <c r="Q64" i="42"/>
  <c r="E64" i="42"/>
  <c r="Q63" i="42"/>
  <c r="E63" i="42"/>
  <c r="Q62" i="42"/>
  <c r="E62" i="42"/>
  <c r="Q61" i="42"/>
  <c r="E61" i="42"/>
  <c r="Q60" i="42"/>
  <c r="E60" i="42"/>
  <c r="Q59" i="42"/>
  <c r="E59" i="42"/>
  <c r="Q58" i="42"/>
  <c r="E58" i="42"/>
  <c r="Q57" i="42"/>
  <c r="E57" i="42"/>
  <c r="Q56" i="42"/>
  <c r="E56" i="42"/>
  <c r="Q55" i="42"/>
  <c r="E55" i="42"/>
  <c r="Q54" i="42"/>
  <c r="E54" i="42"/>
  <c r="Q53" i="42"/>
  <c r="E53" i="42"/>
  <c r="Q52" i="42"/>
  <c r="E52" i="42"/>
  <c r="Q51" i="42"/>
  <c r="E51" i="42"/>
  <c r="Q50" i="42"/>
  <c r="E50" i="42"/>
  <c r="Q49" i="42"/>
  <c r="E49" i="42"/>
  <c r="Q48" i="42"/>
  <c r="E48" i="42"/>
  <c r="B48" i="42"/>
  <c r="B71" i="42" s="1"/>
  <c r="Q43" i="42"/>
  <c r="E43" i="42"/>
  <c r="Q42" i="42"/>
  <c r="E42" i="42"/>
  <c r="Q41" i="42"/>
  <c r="E41" i="42"/>
  <c r="Q40" i="42"/>
  <c r="E40" i="42"/>
  <c r="Q39" i="42"/>
  <c r="E39" i="42"/>
  <c r="Q38" i="42"/>
  <c r="E38" i="42"/>
  <c r="Q37" i="42"/>
  <c r="E37" i="42"/>
  <c r="Q36" i="42"/>
  <c r="E36" i="42"/>
  <c r="Q35" i="42"/>
  <c r="E35" i="42"/>
  <c r="Q34" i="42"/>
  <c r="E34" i="42"/>
  <c r="Q33" i="42"/>
  <c r="E33" i="42"/>
  <c r="Q32" i="42"/>
  <c r="E32" i="42"/>
  <c r="Q31" i="42"/>
  <c r="E31" i="42"/>
  <c r="Q30" i="42"/>
  <c r="E30" i="42"/>
  <c r="Q29" i="42"/>
  <c r="E29" i="42"/>
  <c r="Q28" i="42"/>
  <c r="E28" i="42"/>
  <c r="Q27" i="42"/>
  <c r="E27" i="42"/>
  <c r="Q26" i="42"/>
  <c r="E26" i="42"/>
  <c r="Q25" i="42"/>
  <c r="E25" i="42"/>
  <c r="H4" i="42"/>
  <c r="C25" i="42" s="1"/>
  <c r="G4" i="42"/>
  <c r="F4" i="42"/>
  <c r="E4" i="42"/>
  <c r="H3" i="42"/>
  <c r="G3" i="42"/>
  <c r="H2" i="42"/>
  <c r="G2" i="42"/>
  <c r="Q250" i="41"/>
  <c r="E250" i="41"/>
  <c r="Q249" i="41"/>
  <c r="E249" i="41"/>
  <c r="Q248" i="41"/>
  <c r="E248" i="41"/>
  <c r="Q247" i="41"/>
  <c r="E247" i="41"/>
  <c r="Q246" i="41"/>
  <c r="E246" i="41"/>
  <c r="Q245" i="41"/>
  <c r="E245" i="41"/>
  <c r="Q244" i="41"/>
  <c r="E244" i="41"/>
  <c r="Q243" i="41"/>
  <c r="E243" i="41"/>
  <c r="Q242" i="41"/>
  <c r="E242" i="41"/>
  <c r="Q241" i="41"/>
  <c r="E241" i="41"/>
  <c r="Q240" i="41"/>
  <c r="E240" i="41"/>
  <c r="Q239" i="41"/>
  <c r="E239" i="41"/>
  <c r="Q238" i="41"/>
  <c r="E238" i="41"/>
  <c r="Q237" i="41"/>
  <c r="E237" i="41"/>
  <c r="Q236" i="41"/>
  <c r="E236" i="41"/>
  <c r="Q235" i="41"/>
  <c r="E235" i="41"/>
  <c r="Q234" i="41"/>
  <c r="E234" i="41"/>
  <c r="Q233" i="41"/>
  <c r="E233" i="41"/>
  <c r="Q232" i="41"/>
  <c r="E232" i="41"/>
  <c r="Q227" i="41"/>
  <c r="E227" i="41"/>
  <c r="Q226" i="41"/>
  <c r="E226" i="41"/>
  <c r="Q225" i="41"/>
  <c r="E225" i="41"/>
  <c r="Q224" i="41"/>
  <c r="E224" i="41"/>
  <c r="Q223" i="41"/>
  <c r="E223" i="41"/>
  <c r="Q222" i="41"/>
  <c r="E222" i="41"/>
  <c r="Q221" i="41"/>
  <c r="E221" i="41"/>
  <c r="Q220" i="41"/>
  <c r="E220" i="41"/>
  <c r="Q219" i="41"/>
  <c r="E219" i="41"/>
  <c r="Q218" i="41"/>
  <c r="E218" i="41"/>
  <c r="Q217" i="41"/>
  <c r="E217" i="41"/>
  <c r="Q216" i="41"/>
  <c r="E216" i="41"/>
  <c r="Q215" i="41"/>
  <c r="E215" i="41"/>
  <c r="Q214" i="41"/>
  <c r="E214" i="41"/>
  <c r="Q213" i="41"/>
  <c r="E213" i="41"/>
  <c r="Q212" i="41"/>
  <c r="E212" i="41"/>
  <c r="Q211" i="41"/>
  <c r="E211" i="41"/>
  <c r="Q210" i="41"/>
  <c r="E210" i="41"/>
  <c r="Q209" i="41"/>
  <c r="E209" i="41"/>
  <c r="Q204" i="41"/>
  <c r="E204" i="41"/>
  <c r="Q203" i="41"/>
  <c r="E203" i="41"/>
  <c r="Q202" i="41"/>
  <c r="E202" i="41"/>
  <c r="Q201" i="41"/>
  <c r="E201" i="41"/>
  <c r="Q200" i="41"/>
  <c r="E200" i="41"/>
  <c r="Q199" i="41"/>
  <c r="E199" i="41"/>
  <c r="Q198" i="41"/>
  <c r="E198" i="41"/>
  <c r="Q197" i="41"/>
  <c r="E197" i="41"/>
  <c r="Q196" i="41"/>
  <c r="E196" i="41"/>
  <c r="Q195" i="41"/>
  <c r="E195" i="41"/>
  <c r="Q194" i="41"/>
  <c r="E194" i="41"/>
  <c r="Q193" i="41"/>
  <c r="E193" i="41"/>
  <c r="Q192" i="41"/>
  <c r="E192" i="41"/>
  <c r="Q191" i="41"/>
  <c r="E191" i="41"/>
  <c r="Q190" i="41"/>
  <c r="E190" i="41"/>
  <c r="Q189" i="41"/>
  <c r="E189" i="41"/>
  <c r="Q188" i="41"/>
  <c r="E188" i="41"/>
  <c r="Q187" i="41"/>
  <c r="E187" i="41"/>
  <c r="Q186" i="41"/>
  <c r="E186" i="41"/>
  <c r="Q181" i="41"/>
  <c r="E181" i="41"/>
  <c r="Q180" i="41"/>
  <c r="E180" i="41"/>
  <c r="Q179" i="41"/>
  <c r="E179" i="41"/>
  <c r="Q178" i="41"/>
  <c r="E178" i="41"/>
  <c r="Q177" i="41"/>
  <c r="E177" i="41"/>
  <c r="Q176" i="41"/>
  <c r="E176" i="41"/>
  <c r="Q175" i="41"/>
  <c r="E175" i="41"/>
  <c r="Q174" i="41"/>
  <c r="E174" i="41"/>
  <c r="Q173" i="41"/>
  <c r="E173" i="41"/>
  <c r="Q172" i="41"/>
  <c r="E172" i="41"/>
  <c r="Q171" i="41"/>
  <c r="E171" i="41"/>
  <c r="Q170" i="41"/>
  <c r="E170" i="41"/>
  <c r="Q169" i="41"/>
  <c r="E169" i="41"/>
  <c r="Q168" i="41"/>
  <c r="E168" i="41"/>
  <c r="Q167" i="41"/>
  <c r="E167" i="41"/>
  <c r="Q166" i="41"/>
  <c r="E166" i="41"/>
  <c r="Q165" i="41"/>
  <c r="E165" i="41"/>
  <c r="Q164" i="41"/>
  <c r="E164" i="41"/>
  <c r="Q163" i="41"/>
  <c r="E163" i="41"/>
  <c r="Q158" i="41"/>
  <c r="E158" i="41"/>
  <c r="Q157" i="41"/>
  <c r="E157" i="41"/>
  <c r="Q156" i="41"/>
  <c r="E156" i="41"/>
  <c r="Q155" i="41"/>
  <c r="E155" i="41"/>
  <c r="Q154" i="41"/>
  <c r="E154" i="41"/>
  <c r="Q153" i="41"/>
  <c r="E153" i="41"/>
  <c r="Q152" i="41"/>
  <c r="E152" i="41"/>
  <c r="Q151" i="41"/>
  <c r="E151" i="41"/>
  <c r="Q150" i="41"/>
  <c r="E150" i="41"/>
  <c r="Q149" i="41"/>
  <c r="E149" i="41"/>
  <c r="Q148" i="41"/>
  <c r="E148" i="41"/>
  <c r="Q147" i="41"/>
  <c r="E147" i="41"/>
  <c r="Q146" i="41"/>
  <c r="E146" i="41"/>
  <c r="Q145" i="41"/>
  <c r="E145" i="41"/>
  <c r="Q144" i="41"/>
  <c r="E144" i="41"/>
  <c r="Q143" i="41"/>
  <c r="E143" i="41"/>
  <c r="Q142" i="41"/>
  <c r="E142" i="41"/>
  <c r="Q141" i="41"/>
  <c r="E141" i="41"/>
  <c r="Q140" i="41"/>
  <c r="E140" i="41"/>
  <c r="Q135" i="41"/>
  <c r="E135" i="41"/>
  <c r="Q134" i="41"/>
  <c r="E134" i="41"/>
  <c r="Q133" i="41"/>
  <c r="E133" i="41"/>
  <c r="Q132" i="41"/>
  <c r="E132" i="41"/>
  <c r="Q131" i="41"/>
  <c r="E131" i="41"/>
  <c r="Q130" i="41"/>
  <c r="E130" i="41"/>
  <c r="Q129" i="41"/>
  <c r="E129" i="41"/>
  <c r="Q128" i="41"/>
  <c r="E128" i="41"/>
  <c r="Q127" i="41"/>
  <c r="E127" i="41"/>
  <c r="Q126" i="41"/>
  <c r="E126" i="41"/>
  <c r="Q125" i="41"/>
  <c r="E125" i="41"/>
  <c r="Q124" i="41"/>
  <c r="E124" i="41"/>
  <c r="Q123" i="41"/>
  <c r="E123" i="41"/>
  <c r="Q122" i="41"/>
  <c r="E122" i="41"/>
  <c r="Q121" i="41"/>
  <c r="E121" i="41"/>
  <c r="Q120" i="41"/>
  <c r="E120" i="41"/>
  <c r="Q119" i="41"/>
  <c r="E119" i="41"/>
  <c r="Q118" i="41"/>
  <c r="E118" i="41"/>
  <c r="Q117" i="41"/>
  <c r="E117" i="41"/>
  <c r="Q112" i="41"/>
  <c r="E112" i="41"/>
  <c r="Q111" i="41"/>
  <c r="E111" i="41"/>
  <c r="Q110" i="41"/>
  <c r="E110" i="41"/>
  <c r="Q109" i="41"/>
  <c r="E109" i="41"/>
  <c r="Q108" i="41"/>
  <c r="E108" i="41"/>
  <c r="Q107" i="41"/>
  <c r="E107" i="41"/>
  <c r="Q106" i="41"/>
  <c r="E106" i="41"/>
  <c r="Q105" i="41"/>
  <c r="E105" i="41"/>
  <c r="Q104" i="41"/>
  <c r="E104" i="41"/>
  <c r="Q103" i="41"/>
  <c r="E103" i="41"/>
  <c r="Q102" i="41"/>
  <c r="E102" i="41"/>
  <c r="Q101" i="41"/>
  <c r="E101" i="41"/>
  <c r="Q100" i="41"/>
  <c r="E100" i="41"/>
  <c r="Q99" i="41"/>
  <c r="E99" i="41"/>
  <c r="Q98" i="41"/>
  <c r="E98" i="41"/>
  <c r="Q97" i="41"/>
  <c r="E97" i="41"/>
  <c r="Q96" i="41"/>
  <c r="E96" i="41"/>
  <c r="Q95" i="41"/>
  <c r="E95" i="41"/>
  <c r="Q94" i="41"/>
  <c r="E94" i="41"/>
  <c r="Q89" i="41"/>
  <c r="E89" i="41"/>
  <c r="Q88" i="41"/>
  <c r="E88" i="41"/>
  <c r="Q87" i="41"/>
  <c r="E87" i="41"/>
  <c r="Q86" i="41"/>
  <c r="E86" i="41"/>
  <c r="Q85" i="41"/>
  <c r="E85" i="41"/>
  <c r="Q84" i="41"/>
  <c r="E84" i="41"/>
  <c r="Q83" i="41"/>
  <c r="E83" i="41"/>
  <c r="Q82" i="41"/>
  <c r="E82" i="41"/>
  <c r="Q81" i="41"/>
  <c r="E81" i="41"/>
  <c r="Q80" i="41"/>
  <c r="E80" i="41"/>
  <c r="Q79" i="41"/>
  <c r="E79" i="41"/>
  <c r="Q78" i="41"/>
  <c r="E78" i="41"/>
  <c r="Q77" i="41"/>
  <c r="E77" i="41"/>
  <c r="Q76" i="41"/>
  <c r="E76" i="41"/>
  <c r="Q75" i="41"/>
  <c r="E75" i="41"/>
  <c r="Q74" i="41"/>
  <c r="E74" i="41"/>
  <c r="Q73" i="41"/>
  <c r="E73" i="41"/>
  <c r="Q72" i="41"/>
  <c r="E72" i="41"/>
  <c r="Q71" i="41"/>
  <c r="E71" i="41"/>
  <c r="Q66" i="41"/>
  <c r="E66" i="41"/>
  <c r="Q65" i="41"/>
  <c r="E65" i="41"/>
  <c r="Q64" i="41"/>
  <c r="E64" i="41"/>
  <c r="Q63" i="41"/>
  <c r="E63" i="41"/>
  <c r="Q62" i="41"/>
  <c r="E62" i="41"/>
  <c r="Q61" i="41"/>
  <c r="E61" i="41"/>
  <c r="Q60" i="41"/>
  <c r="E60" i="41"/>
  <c r="Q59" i="41"/>
  <c r="E59" i="41"/>
  <c r="Q58" i="41"/>
  <c r="E58" i="41"/>
  <c r="Q57" i="41"/>
  <c r="E57" i="41"/>
  <c r="Q56" i="41"/>
  <c r="E56" i="41"/>
  <c r="Q55" i="41"/>
  <c r="E55" i="41"/>
  <c r="Q54" i="41"/>
  <c r="E54" i="41"/>
  <c r="Q53" i="41"/>
  <c r="E53" i="41"/>
  <c r="Q52" i="41"/>
  <c r="E52" i="41"/>
  <c r="Q51" i="41"/>
  <c r="E51" i="41"/>
  <c r="Q50" i="41"/>
  <c r="E50" i="41"/>
  <c r="Q49" i="41"/>
  <c r="E49" i="41"/>
  <c r="Q48" i="41"/>
  <c r="E48" i="41"/>
  <c r="B48" i="41"/>
  <c r="Q43" i="41"/>
  <c r="E43" i="41"/>
  <c r="Q42" i="41"/>
  <c r="E42" i="41"/>
  <c r="Q41" i="41"/>
  <c r="E41" i="41"/>
  <c r="Q40" i="41"/>
  <c r="E40" i="41"/>
  <c r="Q39" i="41"/>
  <c r="E39" i="41"/>
  <c r="Q38" i="41"/>
  <c r="E38" i="41"/>
  <c r="Q37" i="41"/>
  <c r="E37" i="41"/>
  <c r="Q36" i="41"/>
  <c r="E36" i="41"/>
  <c r="Q35" i="41"/>
  <c r="E35" i="41"/>
  <c r="Q34" i="41"/>
  <c r="E34" i="41"/>
  <c r="Q33" i="41"/>
  <c r="E33" i="41"/>
  <c r="Q32" i="41"/>
  <c r="E32" i="41"/>
  <c r="Q31" i="41"/>
  <c r="E31" i="41"/>
  <c r="Q30" i="41"/>
  <c r="E30" i="41"/>
  <c r="Q29" i="41"/>
  <c r="E29" i="41"/>
  <c r="Q28" i="41"/>
  <c r="E28" i="41"/>
  <c r="Q27" i="41"/>
  <c r="E27" i="41"/>
  <c r="Q26" i="41"/>
  <c r="E26" i="41"/>
  <c r="Q25" i="41"/>
  <c r="E25" i="41"/>
  <c r="H4" i="41"/>
  <c r="C25" i="41" s="1"/>
  <c r="G4" i="41"/>
  <c r="F4" i="41"/>
  <c r="E4" i="41"/>
  <c r="H3" i="41"/>
  <c r="G3" i="41"/>
  <c r="H2" i="41"/>
  <c r="G2" i="41"/>
  <c r="Q250" i="40"/>
  <c r="E250" i="40"/>
  <c r="Q249" i="40"/>
  <c r="E249" i="40"/>
  <c r="Q248" i="40"/>
  <c r="E248" i="40"/>
  <c r="Q247" i="40"/>
  <c r="E247" i="40"/>
  <c r="Q246" i="40"/>
  <c r="E246" i="40"/>
  <c r="Q245" i="40"/>
  <c r="E245" i="40"/>
  <c r="Q244" i="40"/>
  <c r="E244" i="40"/>
  <c r="Q243" i="40"/>
  <c r="E243" i="40"/>
  <c r="Q242" i="40"/>
  <c r="E242" i="40"/>
  <c r="Q241" i="40"/>
  <c r="E241" i="40"/>
  <c r="Q240" i="40"/>
  <c r="E240" i="40"/>
  <c r="Q239" i="40"/>
  <c r="E239" i="40"/>
  <c r="Q238" i="40"/>
  <c r="E238" i="40"/>
  <c r="Q237" i="40"/>
  <c r="E237" i="40"/>
  <c r="Q236" i="40"/>
  <c r="E236" i="40"/>
  <c r="Q235" i="40"/>
  <c r="E235" i="40"/>
  <c r="Q234" i="40"/>
  <c r="E234" i="40"/>
  <c r="Q233" i="40"/>
  <c r="E233" i="40"/>
  <c r="Q232" i="40"/>
  <c r="E232" i="40"/>
  <c r="Q227" i="40"/>
  <c r="E227" i="40"/>
  <c r="Q226" i="40"/>
  <c r="E226" i="40"/>
  <c r="Q225" i="40"/>
  <c r="E225" i="40"/>
  <c r="Q224" i="40"/>
  <c r="E224" i="40"/>
  <c r="Q223" i="40"/>
  <c r="E223" i="40"/>
  <c r="Q222" i="40"/>
  <c r="E222" i="40"/>
  <c r="Q221" i="40"/>
  <c r="E221" i="40"/>
  <c r="Q220" i="40"/>
  <c r="E220" i="40"/>
  <c r="Q219" i="40"/>
  <c r="E219" i="40"/>
  <c r="Q218" i="40"/>
  <c r="E218" i="40"/>
  <c r="Q217" i="40"/>
  <c r="E217" i="40"/>
  <c r="Q216" i="40"/>
  <c r="E216" i="40"/>
  <c r="Q215" i="40"/>
  <c r="E215" i="40"/>
  <c r="Q214" i="40"/>
  <c r="E214" i="40"/>
  <c r="Q213" i="40"/>
  <c r="E213" i="40"/>
  <c r="Q212" i="40"/>
  <c r="E212" i="40"/>
  <c r="Q211" i="40"/>
  <c r="E211" i="40"/>
  <c r="Q210" i="40"/>
  <c r="E210" i="40"/>
  <c r="Q209" i="40"/>
  <c r="E209" i="40"/>
  <c r="Q204" i="40"/>
  <c r="E204" i="40"/>
  <c r="Q203" i="40"/>
  <c r="E203" i="40"/>
  <c r="Q202" i="40"/>
  <c r="E202" i="40"/>
  <c r="Q201" i="40"/>
  <c r="E201" i="40"/>
  <c r="Q200" i="40"/>
  <c r="E200" i="40"/>
  <c r="Q199" i="40"/>
  <c r="E199" i="40"/>
  <c r="Q198" i="40"/>
  <c r="E198" i="40"/>
  <c r="Q197" i="40"/>
  <c r="E197" i="40"/>
  <c r="Q196" i="40"/>
  <c r="E196" i="40"/>
  <c r="Q195" i="40"/>
  <c r="E195" i="40"/>
  <c r="Q194" i="40"/>
  <c r="E194" i="40"/>
  <c r="Q193" i="40"/>
  <c r="E193" i="40"/>
  <c r="Q192" i="40"/>
  <c r="E192" i="40"/>
  <c r="Q191" i="40"/>
  <c r="E191" i="40"/>
  <c r="Q190" i="40"/>
  <c r="E190" i="40"/>
  <c r="Q189" i="40"/>
  <c r="E189" i="40"/>
  <c r="Q188" i="40"/>
  <c r="E188" i="40"/>
  <c r="Q187" i="40"/>
  <c r="E187" i="40"/>
  <c r="Q186" i="40"/>
  <c r="E186" i="40"/>
  <c r="Q181" i="40"/>
  <c r="E181" i="40"/>
  <c r="Q180" i="40"/>
  <c r="E180" i="40"/>
  <c r="Q179" i="40"/>
  <c r="E179" i="40"/>
  <c r="Q178" i="40"/>
  <c r="E178" i="40"/>
  <c r="Q177" i="40"/>
  <c r="E177" i="40"/>
  <c r="Q176" i="40"/>
  <c r="E176" i="40"/>
  <c r="Q175" i="40"/>
  <c r="E175" i="40"/>
  <c r="Q174" i="40"/>
  <c r="E174" i="40"/>
  <c r="Q173" i="40"/>
  <c r="E173" i="40"/>
  <c r="Q172" i="40"/>
  <c r="E172" i="40"/>
  <c r="Q171" i="40"/>
  <c r="E171" i="40"/>
  <c r="Q170" i="40"/>
  <c r="E170" i="40"/>
  <c r="Q169" i="40"/>
  <c r="E169" i="40"/>
  <c r="Q168" i="40"/>
  <c r="E168" i="40"/>
  <c r="Q167" i="40"/>
  <c r="E167" i="40"/>
  <c r="Q166" i="40"/>
  <c r="E166" i="40"/>
  <c r="Q165" i="40"/>
  <c r="E165" i="40"/>
  <c r="Q164" i="40"/>
  <c r="E164" i="40"/>
  <c r="Q163" i="40"/>
  <c r="E163" i="40"/>
  <c r="Q158" i="40"/>
  <c r="E158" i="40"/>
  <c r="Q157" i="40"/>
  <c r="E157" i="40"/>
  <c r="Q156" i="40"/>
  <c r="E156" i="40"/>
  <c r="Q155" i="40"/>
  <c r="E155" i="40"/>
  <c r="Q154" i="40"/>
  <c r="E154" i="40"/>
  <c r="Q153" i="40"/>
  <c r="E153" i="40"/>
  <c r="Q152" i="40"/>
  <c r="E152" i="40"/>
  <c r="Q151" i="40"/>
  <c r="E151" i="40"/>
  <c r="Q150" i="40"/>
  <c r="E150" i="40"/>
  <c r="Q149" i="40"/>
  <c r="E149" i="40"/>
  <c r="Q148" i="40"/>
  <c r="E148" i="40"/>
  <c r="Q147" i="40"/>
  <c r="E147" i="40"/>
  <c r="Q146" i="40"/>
  <c r="E146" i="40"/>
  <c r="Q145" i="40"/>
  <c r="E145" i="40"/>
  <c r="Q144" i="40"/>
  <c r="E144" i="40"/>
  <c r="Q143" i="40"/>
  <c r="E143" i="40"/>
  <c r="Q142" i="40"/>
  <c r="E142" i="40"/>
  <c r="Q141" i="40"/>
  <c r="E141" i="40"/>
  <c r="Q140" i="40"/>
  <c r="E140" i="40"/>
  <c r="Q135" i="40"/>
  <c r="E135" i="40"/>
  <c r="Q134" i="40"/>
  <c r="E134" i="40"/>
  <c r="Q133" i="40"/>
  <c r="E133" i="40"/>
  <c r="Q132" i="40"/>
  <c r="E132" i="40"/>
  <c r="Q131" i="40"/>
  <c r="E131" i="40"/>
  <c r="Q130" i="40"/>
  <c r="E130" i="40"/>
  <c r="Q129" i="40"/>
  <c r="E129" i="40"/>
  <c r="Q128" i="40"/>
  <c r="E128" i="40"/>
  <c r="Q127" i="40"/>
  <c r="E127" i="40"/>
  <c r="Q126" i="40"/>
  <c r="E126" i="40"/>
  <c r="Q125" i="40"/>
  <c r="E125" i="40"/>
  <c r="Q124" i="40"/>
  <c r="E124" i="40"/>
  <c r="Q123" i="40"/>
  <c r="E123" i="40"/>
  <c r="Q122" i="40"/>
  <c r="E122" i="40"/>
  <c r="Q121" i="40"/>
  <c r="E121" i="40"/>
  <c r="Q120" i="40"/>
  <c r="E120" i="40"/>
  <c r="Q119" i="40"/>
  <c r="E119" i="40"/>
  <c r="Q118" i="40"/>
  <c r="E118" i="40"/>
  <c r="Q117" i="40"/>
  <c r="E117" i="40"/>
  <c r="Q112" i="40"/>
  <c r="E112" i="40"/>
  <c r="Q111" i="40"/>
  <c r="E111" i="40"/>
  <c r="Q110" i="40"/>
  <c r="E110" i="40"/>
  <c r="Q109" i="40"/>
  <c r="E109" i="40"/>
  <c r="Q108" i="40"/>
  <c r="E108" i="40"/>
  <c r="Q107" i="40"/>
  <c r="E107" i="40"/>
  <c r="Q106" i="40"/>
  <c r="E106" i="40"/>
  <c r="Q105" i="40"/>
  <c r="E105" i="40"/>
  <c r="Q104" i="40"/>
  <c r="E104" i="40"/>
  <c r="Q103" i="40"/>
  <c r="E103" i="40"/>
  <c r="Q102" i="40"/>
  <c r="E102" i="40"/>
  <c r="Q101" i="40"/>
  <c r="E101" i="40"/>
  <c r="Q100" i="40"/>
  <c r="E100" i="40"/>
  <c r="Q99" i="40"/>
  <c r="E99" i="40"/>
  <c r="Q98" i="40"/>
  <c r="E98" i="40"/>
  <c r="Q97" i="40"/>
  <c r="E97" i="40"/>
  <c r="Q96" i="40"/>
  <c r="E96" i="40"/>
  <c r="Q95" i="40"/>
  <c r="E95" i="40"/>
  <c r="Q94" i="40"/>
  <c r="E94" i="40"/>
  <c r="Q89" i="40"/>
  <c r="E89" i="40"/>
  <c r="Q88" i="40"/>
  <c r="E88" i="40"/>
  <c r="Q87" i="40"/>
  <c r="E87" i="40"/>
  <c r="Q86" i="40"/>
  <c r="E86" i="40"/>
  <c r="Q85" i="40"/>
  <c r="E85" i="40"/>
  <c r="Q84" i="40"/>
  <c r="E84" i="40"/>
  <c r="Q83" i="40"/>
  <c r="E83" i="40"/>
  <c r="Q82" i="40"/>
  <c r="E82" i="40"/>
  <c r="Q81" i="40"/>
  <c r="E81" i="40"/>
  <c r="Q80" i="40"/>
  <c r="E80" i="40"/>
  <c r="Q79" i="40"/>
  <c r="E79" i="40"/>
  <c r="Q78" i="40"/>
  <c r="E78" i="40"/>
  <c r="Q77" i="40"/>
  <c r="E77" i="40"/>
  <c r="Q76" i="40"/>
  <c r="E76" i="40"/>
  <c r="Q75" i="40"/>
  <c r="E75" i="40"/>
  <c r="Q74" i="40"/>
  <c r="E74" i="40"/>
  <c r="Q73" i="40"/>
  <c r="E73" i="40"/>
  <c r="Q72" i="40"/>
  <c r="E72" i="40"/>
  <c r="Q71" i="40"/>
  <c r="E71" i="40"/>
  <c r="Q66" i="40"/>
  <c r="E66" i="40"/>
  <c r="Q65" i="40"/>
  <c r="E65" i="40"/>
  <c r="Q64" i="40"/>
  <c r="E64" i="40"/>
  <c r="Q63" i="40"/>
  <c r="E63" i="40"/>
  <c r="Q62" i="40"/>
  <c r="E62" i="40"/>
  <c r="Q61" i="40"/>
  <c r="E61" i="40"/>
  <c r="Q60" i="40"/>
  <c r="E60" i="40"/>
  <c r="Q59" i="40"/>
  <c r="E59" i="40"/>
  <c r="Q58" i="40"/>
  <c r="E58" i="40"/>
  <c r="Q57" i="40"/>
  <c r="E57" i="40"/>
  <c r="Q56" i="40"/>
  <c r="E56" i="40"/>
  <c r="Q55" i="40"/>
  <c r="E55" i="40"/>
  <c r="Q54" i="40"/>
  <c r="E54" i="40"/>
  <c r="Q53" i="40"/>
  <c r="E53" i="40"/>
  <c r="Q52" i="40"/>
  <c r="E52" i="40"/>
  <c r="Q51" i="40"/>
  <c r="E51" i="40"/>
  <c r="Q50" i="40"/>
  <c r="E50" i="40"/>
  <c r="Q49" i="40"/>
  <c r="E49" i="40"/>
  <c r="Q48" i="40"/>
  <c r="E48" i="40"/>
  <c r="B48" i="40"/>
  <c r="B71" i="40" s="1"/>
  <c r="B94" i="40" s="1"/>
  <c r="B117" i="40" s="1"/>
  <c r="B140" i="40" s="1"/>
  <c r="Q43" i="40"/>
  <c r="E43" i="40"/>
  <c r="Q42" i="40"/>
  <c r="E42" i="40"/>
  <c r="Q41" i="40"/>
  <c r="E41" i="40"/>
  <c r="Q40" i="40"/>
  <c r="E40" i="40"/>
  <c r="Q39" i="40"/>
  <c r="E39" i="40"/>
  <c r="Q38" i="40"/>
  <c r="E38" i="40"/>
  <c r="Q37" i="40"/>
  <c r="E37" i="40"/>
  <c r="Q36" i="40"/>
  <c r="E36" i="40"/>
  <c r="Q35" i="40"/>
  <c r="E35" i="40"/>
  <c r="Q34" i="40"/>
  <c r="E34" i="40"/>
  <c r="Q33" i="40"/>
  <c r="E33" i="40"/>
  <c r="Q32" i="40"/>
  <c r="E32" i="40"/>
  <c r="Q31" i="40"/>
  <c r="E31" i="40"/>
  <c r="Q30" i="40"/>
  <c r="E30" i="40"/>
  <c r="Q29" i="40"/>
  <c r="E29" i="40"/>
  <c r="Q28" i="40"/>
  <c r="E28" i="40"/>
  <c r="Q27" i="40"/>
  <c r="E27" i="40"/>
  <c r="Q26" i="40"/>
  <c r="E26" i="40"/>
  <c r="Q25" i="40"/>
  <c r="E25" i="40"/>
  <c r="H4" i="40"/>
  <c r="C25" i="40" s="1"/>
  <c r="G4" i="40"/>
  <c r="F4" i="40"/>
  <c r="E4" i="40"/>
  <c r="H3" i="40"/>
  <c r="G3" i="40"/>
  <c r="H2" i="40"/>
  <c r="G2" i="40"/>
  <c r="Q250" i="39"/>
  <c r="E250" i="39"/>
  <c r="Q249" i="39"/>
  <c r="E249" i="39"/>
  <c r="Q248" i="39"/>
  <c r="E248" i="39"/>
  <c r="Q247" i="39"/>
  <c r="E247" i="39"/>
  <c r="Q246" i="39"/>
  <c r="E246" i="39"/>
  <c r="Q245" i="39"/>
  <c r="E245" i="39"/>
  <c r="Q244" i="39"/>
  <c r="E244" i="39"/>
  <c r="Q243" i="39"/>
  <c r="E243" i="39"/>
  <c r="Q242" i="39"/>
  <c r="E242" i="39"/>
  <c r="Q241" i="39"/>
  <c r="E241" i="39"/>
  <c r="Q240" i="39"/>
  <c r="E240" i="39"/>
  <c r="Q239" i="39"/>
  <c r="E239" i="39"/>
  <c r="Q238" i="39"/>
  <c r="E238" i="39"/>
  <c r="Q237" i="39"/>
  <c r="E237" i="39"/>
  <c r="Q236" i="39"/>
  <c r="E236" i="39"/>
  <c r="Q235" i="39"/>
  <c r="E235" i="39"/>
  <c r="Q234" i="39"/>
  <c r="E234" i="39"/>
  <c r="Q233" i="39"/>
  <c r="E233" i="39"/>
  <c r="Q232" i="39"/>
  <c r="E232" i="39"/>
  <c r="Q227" i="39"/>
  <c r="E227" i="39"/>
  <c r="Q226" i="39"/>
  <c r="E226" i="39"/>
  <c r="Q225" i="39"/>
  <c r="E225" i="39"/>
  <c r="Q224" i="39"/>
  <c r="E224" i="39"/>
  <c r="Q223" i="39"/>
  <c r="E223" i="39"/>
  <c r="Q222" i="39"/>
  <c r="E222" i="39"/>
  <c r="Q221" i="39"/>
  <c r="E221" i="39"/>
  <c r="Q220" i="39"/>
  <c r="E220" i="39"/>
  <c r="Q219" i="39"/>
  <c r="E219" i="39"/>
  <c r="Q218" i="39"/>
  <c r="E218" i="39"/>
  <c r="Q217" i="39"/>
  <c r="E217" i="39"/>
  <c r="Q216" i="39"/>
  <c r="E216" i="39"/>
  <c r="Q215" i="39"/>
  <c r="E215" i="39"/>
  <c r="Q214" i="39"/>
  <c r="E214" i="39"/>
  <c r="Q213" i="39"/>
  <c r="E213" i="39"/>
  <c r="Q212" i="39"/>
  <c r="E212" i="39"/>
  <c r="Q211" i="39"/>
  <c r="E211" i="39"/>
  <c r="Q210" i="39"/>
  <c r="E210" i="39"/>
  <c r="Q209" i="39"/>
  <c r="E209" i="39"/>
  <c r="Q204" i="39"/>
  <c r="E204" i="39"/>
  <c r="Q203" i="39"/>
  <c r="E203" i="39"/>
  <c r="Q202" i="39"/>
  <c r="E202" i="39"/>
  <c r="Q201" i="39"/>
  <c r="E201" i="39"/>
  <c r="Q200" i="39"/>
  <c r="E200" i="39"/>
  <c r="Q199" i="39"/>
  <c r="E199" i="39"/>
  <c r="Q198" i="39"/>
  <c r="E198" i="39"/>
  <c r="Q197" i="39"/>
  <c r="E197" i="39"/>
  <c r="Q196" i="39"/>
  <c r="E196" i="39"/>
  <c r="Q195" i="39"/>
  <c r="E195" i="39"/>
  <c r="Q194" i="39"/>
  <c r="E194" i="39"/>
  <c r="Q193" i="39"/>
  <c r="E193" i="39"/>
  <c r="Q192" i="39"/>
  <c r="E192" i="39"/>
  <c r="Q191" i="39"/>
  <c r="E191" i="39"/>
  <c r="Q190" i="39"/>
  <c r="E190" i="39"/>
  <c r="Q189" i="39"/>
  <c r="E189" i="39"/>
  <c r="Q188" i="39"/>
  <c r="E188" i="39"/>
  <c r="Q187" i="39"/>
  <c r="E187" i="39"/>
  <c r="Q186" i="39"/>
  <c r="E186" i="39"/>
  <c r="Q181" i="39"/>
  <c r="E181" i="39"/>
  <c r="Q180" i="39"/>
  <c r="E180" i="39"/>
  <c r="Q179" i="39"/>
  <c r="E179" i="39"/>
  <c r="Q178" i="39"/>
  <c r="E178" i="39"/>
  <c r="Q177" i="39"/>
  <c r="E177" i="39"/>
  <c r="Q176" i="39"/>
  <c r="E176" i="39"/>
  <c r="Q175" i="39"/>
  <c r="E175" i="39"/>
  <c r="Q174" i="39"/>
  <c r="E174" i="39"/>
  <c r="Q173" i="39"/>
  <c r="E173" i="39"/>
  <c r="Q172" i="39"/>
  <c r="E172" i="39"/>
  <c r="Q171" i="39"/>
  <c r="E171" i="39"/>
  <c r="Q170" i="39"/>
  <c r="E170" i="39"/>
  <c r="Q169" i="39"/>
  <c r="E169" i="39"/>
  <c r="Q168" i="39"/>
  <c r="E168" i="39"/>
  <c r="Q167" i="39"/>
  <c r="E167" i="39"/>
  <c r="Q166" i="39"/>
  <c r="E166" i="39"/>
  <c r="Q165" i="39"/>
  <c r="E165" i="39"/>
  <c r="Q164" i="39"/>
  <c r="E164" i="39"/>
  <c r="Q163" i="39"/>
  <c r="E163" i="39"/>
  <c r="Q158" i="39"/>
  <c r="E158" i="39"/>
  <c r="Q157" i="39"/>
  <c r="E157" i="39"/>
  <c r="Q156" i="39"/>
  <c r="E156" i="39"/>
  <c r="Q155" i="39"/>
  <c r="E155" i="39"/>
  <c r="Q154" i="39"/>
  <c r="E154" i="39"/>
  <c r="Q153" i="39"/>
  <c r="E153" i="39"/>
  <c r="Q152" i="39"/>
  <c r="E152" i="39"/>
  <c r="Q151" i="39"/>
  <c r="E151" i="39"/>
  <c r="Q150" i="39"/>
  <c r="E150" i="39"/>
  <c r="Q149" i="39"/>
  <c r="E149" i="39"/>
  <c r="Q148" i="39"/>
  <c r="E148" i="39"/>
  <c r="Q147" i="39"/>
  <c r="E147" i="39"/>
  <c r="Q146" i="39"/>
  <c r="E146" i="39"/>
  <c r="Q145" i="39"/>
  <c r="E145" i="39"/>
  <c r="Q144" i="39"/>
  <c r="E144" i="39"/>
  <c r="Q143" i="39"/>
  <c r="E143" i="39"/>
  <c r="Q142" i="39"/>
  <c r="E142" i="39"/>
  <c r="Q141" i="39"/>
  <c r="E141" i="39"/>
  <c r="Q140" i="39"/>
  <c r="E140" i="39"/>
  <c r="Q135" i="39"/>
  <c r="E135" i="39"/>
  <c r="Q134" i="39"/>
  <c r="E134" i="39"/>
  <c r="Q133" i="39"/>
  <c r="E133" i="39"/>
  <c r="Q132" i="39"/>
  <c r="E132" i="39"/>
  <c r="Q131" i="39"/>
  <c r="E131" i="39"/>
  <c r="Q130" i="39"/>
  <c r="E130" i="39"/>
  <c r="Q129" i="39"/>
  <c r="E129" i="39"/>
  <c r="Q128" i="39"/>
  <c r="E128" i="39"/>
  <c r="Q127" i="39"/>
  <c r="E127" i="39"/>
  <c r="Q126" i="39"/>
  <c r="E126" i="39"/>
  <c r="Q125" i="39"/>
  <c r="E125" i="39"/>
  <c r="Q124" i="39"/>
  <c r="E124" i="39"/>
  <c r="Q123" i="39"/>
  <c r="E123" i="39"/>
  <c r="Q122" i="39"/>
  <c r="E122" i="39"/>
  <c r="Q121" i="39"/>
  <c r="E121" i="39"/>
  <c r="Q120" i="39"/>
  <c r="E120" i="39"/>
  <c r="Q119" i="39"/>
  <c r="E119" i="39"/>
  <c r="Q118" i="39"/>
  <c r="E118" i="39"/>
  <c r="Q117" i="39"/>
  <c r="E117" i="39"/>
  <c r="Q112" i="39"/>
  <c r="E112" i="39"/>
  <c r="Q111" i="39"/>
  <c r="E111" i="39"/>
  <c r="Q110" i="39"/>
  <c r="E110" i="39"/>
  <c r="Q109" i="39"/>
  <c r="E109" i="39"/>
  <c r="Q108" i="39"/>
  <c r="E108" i="39"/>
  <c r="Q107" i="39"/>
  <c r="E107" i="39"/>
  <c r="Q106" i="39"/>
  <c r="E106" i="39"/>
  <c r="Q105" i="39"/>
  <c r="E105" i="39"/>
  <c r="Q104" i="39"/>
  <c r="E104" i="39"/>
  <c r="Q103" i="39"/>
  <c r="E103" i="39"/>
  <c r="Q102" i="39"/>
  <c r="E102" i="39"/>
  <c r="Q101" i="39"/>
  <c r="E101" i="39"/>
  <c r="Q100" i="39"/>
  <c r="E100" i="39"/>
  <c r="Q99" i="39"/>
  <c r="E99" i="39"/>
  <c r="Q98" i="39"/>
  <c r="E98" i="39"/>
  <c r="Q97" i="39"/>
  <c r="E97" i="39"/>
  <c r="Q96" i="39"/>
  <c r="E96" i="39"/>
  <c r="Q95" i="39"/>
  <c r="E95" i="39"/>
  <c r="Q94" i="39"/>
  <c r="E94" i="39"/>
  <c r="Q89" i="39"/>
  <c r="E89" i="39"/>
  <c r="Q88" i="39"/>
  <c r="E88" i="39"/>
  <c r="Q87" i="39"/>
  <c r="E87" i="39"/>
  <c r="Q86" i="39"/>
  <c r="E86" i="39"/>
  <c r="Q85" i="39"/>
  <c r="E85" i="39"/>
  <c r="Q84" i="39"/>
  <c r="E84" i="39"/>
  <c r="Q83" i="39"/>
  <c r="E83" i="39"/>
  <c r="Q82" i="39"/>
  <c r="E82" i="39"/>
  <c r="Q81" i="39"/>
  <c r="E81" i="39"/>
  <c r="Q80" i="39"/>
  <c r="E80" i="39"/>
  <c r="Q79" i="39"/>
  <c r="E79" i="39"/>
  <c r="Q78" i="39"/>
  <c r="E78" i="39"/>
  <c r="Q77" i="39"/>
  <c r="E77" i="39"/>
  <c r="Q76" i="39"/>
  <c r="E76" i="39"/>
  <c r="Q75" i="39"/>
  <c r="E75" i="39"/>
  <c r="Q74" i="39"/>
  <c r="E74" i="39"/>
  <c r="Q73" i="39"/>
  <c r="E73" i="39"/>
  <c r="Q72" i="39"/>
  <c r="E72" i="39"/>
  <c r="Q71" i="39"/>
  <c r="E71" i="39"/>
  <c r="Q66" i="39"/>
  <c r="E66" i="39"/>
  <c r="Q65" i="39"/>
  <c r="E65" i="39"/>
  <c r="Q64" i="39"/>
  <c r="E64" i="39"/>
  <c r="Q63" i="39"/>
  <c r="E63" i="39"/>
  <c r="Q62" i="39"/>
  <c r="E62" i="39"/>
  <c r="Q61" i="39"/>
  <c r="E61" i="39"/>
  <c r="Q60" i="39"/>
  <c r="E60" i="39"/>
  <c r="Q59" i="39"/>
  <c r="E59" i="39"/>
  <c r="Q58" i="39"/>
  <c r="E58" i="39"/>
  <c r="Q57" i="39"/>
  <c r="E57" i="39"/>
  <c r="Q56" i="39"/>
  <c r="E56" i="39"/>
  <c r="Q55" i="39"/>
  <c r="E55" i="39"/>
  <c r="Q54" i="39"/>
  <c r="E54" i="39"/>
  <c r="Q53" i="39"/>
  <c r="E53" i="39"/>
  <c r="Q52" i="39"/>
  <c r="E52" i="39"/>
  <c r="Q51" i="39"/>
  <c r="E51" i="39"/>
  <c r="Q50" i="39"/>
  <c r="E50" i="39"/>
  <c r="Q49" i="39"/>
  <c r="E49" i="39"/>
  <c r="Q48" i="39"/>
  <c r="E48" i="39"/>
  <c r="B48" i="39"/>
  <c r="B71" i="39" s="1"/>
  <c r="Q43" i="39"/>
  <c r="E43" i="39"/>
  <c r="Q42" i="39"/>
  <c r="E42" i="39"/>
  <c r="Q41" i="39"/>
  <c r="E41" i="39"/>
  <c r="Q40" i="39"/>
  <c r="E40" i="39"/>
  <c r="Q39" i="39"/>
  <c r="E39" i="39"/>
  <c r="Q38" i="39"/>
  <c r="E38" i="39"/>
  <c r="Q37" i="39"/>
  <c r="E37" i="39"/>
  <c r="Q36" i="39"/>
  <c r="E36" i="39"/>
  <c r="Q35" i="39"/>
  <c r="E35" i="39"/>
  <c r="Q34" i="39"/>
  <c r="E34" i="39"/>
  <c r="Q33" i="39"/>
  <c r="E33" i="39"/>
  <c r="Q32" i="39"/>
  <c r="E32" i="39"/>
  <c r="Q31" i="39"/>
  <c r="E31" i="39"/>
  <c r="Q30" i="39"/>
  <c r="E30" i="39"/>
  <c r="Q29" i="39"/>
  <c r="E29" i="39"/>
  <c r="Q28" i="39"/>
  <c r="E28" i="39"/>
  <c r="Q27" i="39"/>
  <c r="E27" i="39"/>
  <c r="Q26" i="39"/>
  <c r="E26" i="39"/>
  <c r="Q25" i="39"/>
  <c r="E25" i="39"/>
  <c r="H4" i="39"/>
  <c r="C25" i="39" s="1"/>
  <c r="G4" i="39"/>
  <c r="F4" i="39"/>
  <c r="E4" i="39"/>
  <c r="H3" i="39"/>
  <c r="G3" i="39"/>
  <c r="H2" i="39"/>
  <c r="G2" i="39"/>
  <c r="Q250" i="38"/>
  <c r="E250" i="38"/>
  <c r="Q249" i="38"/>
  <c r="E249" i="38"/>
  <c r="Q248" i="38"/>
  <c r="E248" i="38"/>
  <c r="Q247" i="38"/>
  <c r="E247" i="38"/>
  <c r="Q246" i="38"/>
  <c r="E246" i="38"/>
  <c r="Q245" i="38"/>
  <c r="E245" i="38"/>
  <c r="Q244" i="38"/>
  <c r="E244" i="38"/>
  <c r="Q243" i="38"/>
  <c r="E243" i="38"/>
  <c r="Q242" i="38"/>
  <c r="E242" i="38"/>
  <c r="Q241" i="38"/>
  <c r="E241" i="38"/>
  <c r="Q240" i="38"/>
  <c r="E240" i="38"/>
  <c r="Q239" i="38"/>
  <c r="E239" i="38"/>
  <c r="Q238" i="38"/>
  <c r="E238" i="38"/>
  <c r="Q237" i="38"/>
  <c r="E237" i="38"/>
  <c r="Q236" i="38"/>
  <c r="E236" i="38"/>
  <c r="Q235" i="38"/>
  <c r="E235" i="38"/>
  <c r="Q234" i="38"/>
  <c r="E234" i="38"/>
  <c r="Q233" i="38"/>
  <c r="E233" i="38"/>
  <c r="Q232" i="38"/>
  <c r="E232" i="38"/>
  <c r="Q227" i="38"/>
  <c r="E227" i="38"/>
  <c r="Q226" i="38"/>
  <c r="E226" i="38"/>
  <c r="Q225" i="38"/>
  <c r="E225" i="38"/>
  <c r="Q224" i="38"/>
  <c r="E224" i="38"/>
  <c r="Q223" i="38"/>
  <c r="E223" i="38"/>
  <c r="Q222" i="38"/>
  <c r="E222" i="38"/>
  <c r="Q221" i="38"/>
  <c r="E221" i="38"/>
  <c r="Q220" i="38"/>
  <c r="E220" i="38"/>
  <c r="Q219" i="38"/>
  <c r="E219" i="38"/>
  <c r="Q218" i="38"/>
  <c r="E218" i="38"/>
  <c r="Q217" i="38"/>
  <c r="E217" i="38"/>
  <c r="Q216" i="38"/>
  <c r="E216" i="38"/>
  <c r="Q215" i="38"/>
  <c r="E215" i="38"/>
  <c r="Q214" i="38"/>
  <c r="E214" i="38"/>
  <c r="Q213" i="38"/>
  <c r="E213" i="38"/>
  <c r="Q212" i="38"/>
  <c r="E212" i="38"/>
  <c r="Q211" i="38"/>
  <c r="E211" i="38"/>
  <c r="Q210" i="38"/>
  <c r="E210" i="38"/>
  <c r="Q209" i="38"/>
  <c r="E209" i="38"/>
  <c r="Q204" i="38"/>
  <c r="E204" i="38"/>
  <c r="Q203" i="38"/>
  <c r="E203" i="38"/>
  <c r="Q202" i="38"/>
  <c r="E202" i="38"/>
  <c r="Q201" i="38"/>
  <c r="E201" i="38"/>
  <c r="Q200" i="38"/>
  <c r="E200" i="38"/>
  <c r="Q199" i="38"/>
  <c r="E199" i="38"/>
  <c r="Q198" i="38"/>
  <c r="E198" i="38"/>
  <c r="Q197" i="38"/>
  <c r="E197" i="38"/>
  <c r="Q196" i="38"/>
  <c r="E196" i="38"/>
  <c r="Q195" i="38"/>
  <c r="E195" i="38"/>
  <c r="Q194" i="38"/>
  <c r="E194" i="38"/>
  <c r="Q193" i="38"/>
  <c r="E193" i="38"/>
  <c r="Q192" i="38"/>
  <c r="E192" i="38"/>
  <c r="Q191" i="38"/>
  <c r="E191" i="38"/>
  <c r="Q190" i="38"/>
  <c r="E190" i="38"/>
  <c r="Q189" i="38"/>
  <c r="E189" i="38"/>
  <c r="Q188" i="38"/>
  <c r="E188" i="38"/>
  <c r="Q187" i="38"/>
  <c r="E187" i="38"/>
  <c r="Q186" i="38"/>
  <c r="E186" i="38"/>
  <c r="Q181" i="38"/>
  <c r="E181" i="38"/>
  <c r="Q180" i="38"/>
  <c r="E180" i="38"/>
  <c r="Q179" i="38"/>
  <c r="E179" i="38"/>
  <c r="Q178" i="38"/>
  <c r="E178" i="38"/>
  <c r="Q177" i="38"/>
  <c r="E177" i="38"/>
  <c r="Q176" i="38"/>
  <c r="E176" i="38"/>
  <c r="Q175" i="38"/>
  <c r="E175" i="38"/>
  <c r="Q174" i="38"/>
  <c r="E174" i="38"/>
  <c r="Q173" i="38"/>
  <c r="E173" i="38"/>
  <c r="Q172" i="38"/>
  <c r="E172" i="38"/>
  <c r="Q171" i="38"/>
  <c r="E171" i="38"/>
  <c r="Q170" i="38"/>
  <c r="E170" i="38"/>
  <c r="Q169" i="38"/>
  <c r="E169" i="38"/>
  <c r="Q168" i="38"/>
  <c r="E168" i="38"/>
  <c r="Q167" i="38"/>
  <c r="E167" i="38"/>
  <c r="Q166" i="38"/>
  <c r="E166" i="38"/>
  <c r="Q165" i="38"/>
  <c r="E165" i="38"/>
  <c r="Q164" i="38"/>
  <c r="E164" i="38"/>
  <c r="Q163" i="38"/>
  <c r="E163" i="38"/>
  <c r="Q158" i="38"/>
  <c r="E158" i="38"/>
  <c r="Q157" i="38"/>
  <c r="E157" i="38"/>
  <c r="Q156" i="38"/>
  <c r="E156" i="38"/>
  <c r="Q155" i="38"/>
  <c r="E155" i="38"/>
  <c r="Q154" i="38"/>
  <c r="E154" i="38"/>
  <c r="Q153" i="38"/>
  <c r="E153" i="38"/>
  <c r="Q152" i="38"/>
  <c r="E152" i="38"/>
  <c r="Q151" i="38"/>
  <c r="E151" i="38"/>
  <c r="Q150" i="38"/>
  <c r="E150" i="38"/>
  <c r="Q149" i="38"/>
  <c r="E149" i="38"/>
  <c r="Q148" i="38"/>
  <c r="E148" i="38"/>
  <c r="Q147" i="38"/>
  <c r="E147" i="38"/>
  <c r="Q146" i="38"/>
  <c r="E146" i="38"/>
  <c r="Q145" i="38"/>
  <c r="E145" i="38"/>
  <c r="Q144" i="38"/>
  <c r="E144" i="38"/>
  <c r="Q143" i="38"/>
  <c r="E143" i="38"/>
  <c r="Q142" i="38"/>
  <c r="E142" i="38"/>
  <c r="Q141" i="38"/>
  <c r="E141" i="38"/>
  <c r="Q140" i="38"/>
  <c r="E140" i="38"/>
  <c r="Q135" i="38"/>
  <c r="E135" i="38"/>
  <c r="Q134" i="38"/>
  <c r="E134" i="38"/>
  <c r="Q133" i="38"/>
  <c r="E133" i="38"/>
  <c r="Q132" i="38"/>
  <c r="E132" i="38"/>
  <c r="Q131" i="38"/>
  <c r="E131" i="38"/>
  <c r="Q130" i="38"/>
  <c r="E130" i="38"/>
  <c r="Q129" i="38"/>
  <c r="E129" i="38"/>
  <c r="Q128" i="38"/>
  <c r="E128" i="38"/>
  <c r="Q127" i="38"/>
  <c r="E127" i="38"/>
  <c r="Q126" i="38"/>
  <c r="E126" i="38"/>
  <c r="Q125" i="38"/>
  <c r="E125" i="38"/>
  <c r="Q124" i="38"/>
  <c r="E124" i="38"/>
  <c r="Q123" i="38"/>
  <c r="E123" i="38"/>
  <c r="Q122" i="38"/>
  <c r="E122" i="38"/>
  <c r="Q121" i="38"/>
  <c r="E121" i="38"/>
  <c r="Q120" i="38"/>
  <c r="E120" i="38"/>
  <c r="Q119" i="38"/>
  <c r="E119" i="38"/>
  <c r="Q118" i="38"/>
  <c r="E118" i="38"/>
  <c r="Q117" i="38"/>
  <c r="E117" i="38"/>
  <c r="Q112" i="38"/>
  <c r="E112" i="38"/>
  <c r="Q111" i="38"/>
  <c r="E111" i="38"/>
  <c r="Q110" i="38"/>
  <c r="E110" i="38"/>
  <c r="Q109" i="38"/>
  <c r="E109" i="38"/>
  <c r="Q108" i="38"/>
  <c r="E108" i="38"/>
  <c r="Q107" i="38"/>
  <c r="E107" i="38"/>
  <c r="Q106" i="38"/>
  <c r="E106" i="38"/>
  <c r="Q105" i="38"/>
  <c r="E105" i="38"/>
  <c r="Q104" i="38"/>
  <c r="E104" i="38"/>
  <c r="Q103" i="38"/>
  <c r="E103" i="38"/>
  <c r="Q102" i="38"/>
  <c r="E102" i="38"/>
  <c r="Q101" i="38"/>
  <c r="E101" i="38"/>
  <c r="Q100" i="38"/>
  <c r="E100" i="38"/>
  <c r="Q99" i="38"/>
  <c r="E99" i="38"/>
  <c r="Q98" i="38"/>
  <c r="E98" i="38"/>
  <c r="Q97" i="38"/>
  <c r="E97" i="38"/>
  <c r="Q96" i="38"/>
  <c r="E96" i="38"/>
  <c r="Q95" i="38"/>
  <c r="E95" i="38"/>
  <c r="Q94" i="38"/>
  <c r="E94" i="38"/>
  <c r="Q89" i="38"/>
  <c r="E89" i="38"/>
  <c r="Q88" i="38"/>
  <c r="E88" i="38"/>
  <c r="Q87" i="38"/>
  <c r="E87" i="38"/>
  <c r="Q86" i="38"/>
  <c r="E86" i="38"/>
  <c r="Q85" i="38"/>
  <c r="E85" i="38"/>
  <c r="Q84" i="38"/>
  <c r="E84" i="38"/>
  <c r="Q83" i="38"/>
  <c r="E83" i="38"/>
  <c r="Q82" i="38"/>
  <c r="E82" i="38"/>
  <c r="Q81" i="38"/>
  <c r="E81" i="38"/>
  <c r="Q80" i="38"/>
  <c r="E80" i="38"/>
  <c r="Q79" i="38"/>
  <c r="E79" i="38"/>
  <c r="Q78" i="38"/>
  <c r="E78" i="38"/>
  <c r="Q77" i="38"/>
  <c r="E77" i="38"/>
  <c r="Q76" i="38"/>
  <c r="E76" i="38"/>
  <c r="Q75" i="38"/>
  <c r="E75" i="38"/>
  <c r="Q74" i="38"/>
  <c r="E74" i="38"/>
  <c r="Q73" i="38"/>
  <c r="E73" i="38"/>
  <c r="Q72" i="38"/>
  <c r="E72" i="38"/>
  <c r="Q71" i="38"/>
  <c r="E71" i="38"/>
  <c r="Q66" i="38"/>
  <c r="E66" i="38"/>
  <c r="Q65" i="38"/>
  <c r="E65" i="38"/>
  <c r="Q64" i="38"/>
  <c r="E64" i="38"/>
  <c r="Q63" i="38"/>
  <c r="E63" i="38"/>
  <c r="Q62" i="38"/>
  <c r="E62" i="38"/>
  <c r="Q61" i="38"/>
  <c r="E61" i="38"/>
  <c r="Q60" i="38"/>
  <c r="E60" i="38"/>
  <c r="Q59" i="38"/>
  <c r="E59" i="38"/>
  <c r="Q58" i="38"/>
  <c r="E58" i="38"/>
  <c r="Q57" i="38"/>
  <c r="E57" i="38"/>
  <c r="Q56" i="38"/>
  <c r="E56" i="38"/>
  <c r="Q55" i="38"/>
  <c r="E55" i="38"/>
  <c r="Q54" i="38"/>
  <c r="E54" i="38"/>
  <c r="Q53" i="38"/>
  <c r="E53" i="38"/>
  <c r="Q52" i="38"/>
  <c r="E52" i="38"/>
  <c r="Q51" i="38"/>
  <c r="E51" i="38"/>
  <c r="Q50" i="38"/>
  <c r="E50" i="38"/>
  <c r="Q49" i="38"/>
  <c r="E49" i="38"/>
  <c r="Q48" i="38"/>
  <c r="E48" i="38"/>
  <c r="B48" i="38"/>
  <c r="Q43" i="38"/>
  <c r="E43" i="38"/>
  <c r="Q42" i="38"/>
  <c r="E42" i="38"/>
  <c r="Q41" i="38"/>
  <c r="E41" i="38"/>
  <c r="Q40" i="38"/>
  <c r="E40" i="38"/>
  <c r="Q39" i="38"/>
  <c r="E39" i="38"/>
  <c r="Q38" i="38"/>
  <c r="E38" i="38"/>
  <c r="Q37" i="38"/>
  <c r="E37" i="38"/>
  <c r="Q36" i="38"/>
  <c r="E36" i="38"/>
  <c r="Q35" i="38"/>
  <c r="E35" i="38"/>
  <c r="Q34" i="38"/>
  <c r="E34" i="38"/>
  <c r="Q33" i="38"/>
  <c r="E33" i="38"/>
  <c r="Q32" i="38"/>
  <c r="E32" i="38"/>
  <c r="Q31" i="38"/>
  <c r="E31" i="38"/>
  <c r="Q30" i="38"/>
  <c r="E30" i="38"/>
  <c r="Q29" i="38"/>
  <c r="E29" i="38"/>
  <c r="Q28" i="38"/>
  <c r="E28" i="38"/>
  <c r="Q27" i="38"/>
  <c r="E27" i="38"/>
  <c r="Q26" i="38"/>
  <c r="E26" i="38"/>
  <c r="Q25" i="38"/>
  <c r="E25" i="38"/>
  <c r="H4" i="38"/>
  <c r="C25" i="38" s="1"/>
  <c r="G4" i="38"/>
  <c r="F4" i="38"/>
  <c r="E4" i="38"/>
  <c r="H3" i="38"/>
  <c r="G3" i="38"/>
  <c r="H2" i="38"/>
  <c r="G2" i="38"/>
  <c r="Q250" i="37"/>
  <c r="E250" i="37"/>
  <c r="Q249" i="37"/>
  <c r="E249" i="37"/>
  <c r="Q248" i="37"/>
  <c r="E248" i="37"/>
  <c r="Q247" i="37"/>
  <c r="E247" i="37"/>
  <c r="Q246" i="37"/>
  <c r="E246" i="37"/>
  <c r="Q245" i="37"/>
  <c r="E245" i="37"/>
  <c r="Q244" i="37"/>
  <c r="E244" i="37"/>
  <c r="Q243" i="37"/>
  <c r="E243" i="37"/>
  <c r="Q242" i="37"/>
  <c r="E242" i="37"/>
  <c r="Q241" i="37"/>
  <c r="E241" i="37"/>
  <c r="Q240" i="37"/>
  <c r="E240" i="37"/>
  <c r="Q239" i="37"/>
  <c r="E239" i="37"/>
  <c r="Q238" i="37"/>
  <c r="E238" i="37"/>
  <c r="Q237" i="37"/>
  <c r="E237" i="37"/>
  <c r="Q236" i="37"/>
  <c r="E236" i="37"/>
  <c r="Q235" i="37"/>
  <c r="E235" i="37"/>
  <c r="Q234" i="37"/>
  <c r="E234" i="37"/>
  <c r="Q233" i="37"/>
  <c r="E233" i="37"/>
  <c r="Q232" i="37"/>
  <c r="E232" i="37"/>
  <c r="Q227" i="37"/>
  <c r="E227" i="37"/>
  <c r="Q226" i="37"/>
  <c r="E226" i="37"/>
  <c r="Q225" i="37"/>
  <c r="E225" i="37"/>
  <c r="Q224" i="37"/>
  <c r="E224" i="37"/>
  <c r="Q223" i="37"/>
  <c r="E223" i="37"/>
  <c r="Q222" i="37"/>
  <c r="E222" i="37"/>
  <c r="Q221" i="37"/>
  <c r="E221" i="37"/>
  <c r="Q220" i="37"/>
  <c r="E220" i="37"/>
  <c r="Q219" i="37"/>
  <c r="E219" i="37"/>
  <c r="Q218" i="37"/>
  <c r="E218" i="37"/>
  <c r="Q217" i="37"/>
  <c r="E217" i="37"/>
  <c r="Q216" i="37"/>
  <c r="E216" i="37"/>
  <c r="Q215" i="37"/>
  <c r="E215" i="37"/>
  <c r="Q214" i="37"/>
  <c r="E214" i="37"/>
  <c r="Q213" i="37"/>
  <c r="E213" i="37"/>
  <c r="Q212" i="37"/>
  <c r="E212" i="37"/>
  <c r="Q211" i="37"/>
  <c r="E211" i="37"/>
  <c r="Q210" i="37"/>
  <c r="E210" i="37"/>
  <c r="Q209" i="37"/>
  <c r="E209" i="37"/>
  <c r="Q204" i="37"/>
  <c r="E204" i="37"/>
  <c r="Q203" i="37"/>
  <c r="E203" i="37"/>
  <c r="Q202" i="37"/>
  <c r="E202" i="37"/>
  <c r="Q201" i="37"/>
  <c r="E201" i="37"/>
  <c r="Q200" i="37"/>
  <c r="E200" i="37"/>
  <c r="Q199" i="37"/>
  <c r="E199" i="37"/>
  <c r="Q198" i="37"/>
  <c r="E198" i="37"/>
  <c r="Q197" i="37"/>
  <c r="E197" i="37"/>
  <c r="Q196" i="37"/>
  <c r="E196" i="37"/>
  <c r="Q195" i="37"/>
  <c r="E195" i="37"/>
  <c r="Q194" i="37"/>
  <c r="E194" i="37"/>
  <c r="Q193" i="37"/>
  <c r="E193" i="37"/>
  <c r="Q192" i="37"/>
  <c r="E192" i="37"/>
  <c r="Q191" i="37"/>
  <c r="E191" i="37"/>
  <c r="Q190" i="37"/>
  <c r="E190" i="37"/>
  <c r="Q189" i="37"/>
  <c r="E189" i="37"/>
  <c r="Q188" i="37"/>
  <c r="E188" i="37"/>
  <c r="Q187" i="37"/>
  <c r="E187" i="37"/>
  <c r="Q186" i="37"/>
  <c r="E186" i="37"/>
  <c r="Q181" i="37"/>
  <c r="E181" i="37"/>
  <c r="Q180" i="37"/>
  <c r="E180" i="37"/>
  <c r="Q179" i="37"/>
  <c r="E179" i="37"/>
  <c r="Q178" i="37"/>
  <c r="E178" i="37"/>
  <c r="Q177" i="37"/>
  <c r="E177" i="37"/>
  <c r="Q176" i="37"/>
  <c r="E176" i="37"/>
  <c r="Q175" i="37"/>
  <c r="E175" i="37"/>
  <c r="Q174" i="37"/>
  <c r="E174" i="37"/>
  <c r="Q173" i="37"/>
  <c r="E173" i="37"/>
  <c r="Q172" i="37"/>
  <c r="E172" i="37"/>
  <c r="Q171" i="37"/>
  <c r="E171" i="37"/>
  <c r="Q170" i="37"/>
  <c r="E170" i="37"/>
  <c r="Q169" i="37"/>
  <c r="E169" i="37"/>
  <c r="Q168" i="37"/>
  <c r="E168" i="37"/>
  <c r="Q167" i="37"/>
  <c r="E167" i="37"/>
  <c r="Q166" i="37"/>
  <c r="E166" i="37"/>
  <c r="Q165" i="37"/>
  <c r="E165" i="37"/>
  <c r="Q164" i="37"/>
  <c r="E164" i="37"/>
  <c r="Q163" i="37"/>
  <c r="E163" i="37"/>
  <c r="Q158" i="37"/>
  <c r="E158" i="37"/>
  <c r="Q157" i="37"/>
  <c r="E157" i="37"/>
  <c r="Q156" i="37"/>
  <c r="E156" i="37"/>
  <c r="Q155" i="37"/>
  <c r="E155" i="37"/>
  <c r="Q154" i="37"/>
  <c r="E154" i="37"/>
  <c r="Q153" i="37"/>
  <c r="E153" i="37"/>
  <c r="Q152" i="37"/>
  <c r="E152" i="37"/>
  <c r="Q151" i="37"/>
  <c r="E151" i="37"/>
  <c r="Q150" i="37"/>
  <c r="E150" i="37"/>
  <c r="Q149" i="37"/>
  <c r="E149" i="37"/>
  <c r="Q148" i="37"/>
  <c r="E148" i="37"/>
  <c r="Q147" i="37"/>
  <c r="E147" i="37"/>
  <c r="Q146" i="37"/>
  <c r="E146" i="37"/>
  <c r="Q145" i="37"/>
  <c r="E145" i="37"/>
  <c r="Q144" i="37"/>
  <c r="E144" i="37"/>
  <c r="Q143" i="37"/>
  <c r="E143" i="37"/>
  <c r="Q142" i="37"/>
  <c r="E142" i="37"/>
  <c r="Q141" i="37"/>
  <c r="E141" i="37"/>
  <c r="Q140" i="37"/>
  <c r="E140" i="37"/>
  <c r="Q135" i="37"/>
  <c r="E135" i="37"/>
  <c r="Q134" i="37"/>
  <c r="E134" i="37"/>
  <c r="Q133" i="37"/>
  <c r="E133" i="37"/>
  <c r="Q132" i="37"/>
  <c r="E132" i="37"/>
  <c r="Q131" i="37"/>
  <c r="E131" i="37"/>
  <c r="Q130" i="37"/>
  <c r="E130" i="37"/>
  <c r="Q129" i="37"/>
  <c r="E129" i="37"/>
  <c r="Q128" i="37"/>
  <c r="E128" i="37"/>
  <c r="Q127" i="37"/>
  <c r="E127" i="37"/>
  <c r="Q126" i="37"/>
  <c r="E126" i="37"/>
  <c r="Q125" i="37"/>
  <c r="E125" i="37"/>
  <c r="Q124" i="37"/>
  <c r="E124" i="37"/>
  <c r="Q123" i="37"/>
  <c r="E123" i="37"/>
  <c r="Q122" i="37"/>
  <c r="E122" i="37"/>
  <c r="Q121" i="37"/>
  <c r="E121" i="37"/>
  <c r="Q120" i="37"/>
  <c r="E120" i="37"/>
  <c r="Q119" i="37"/>
  <c r="E119" i="37"/>
  <c r="Q118" i="37"/>
  <c r="E118" i="37"/>
  <c r="Q117" i="37"/>
  <c r="E117" i="37"/>
  <c r="Q112" i="37"/>
  <c r="E112" i="37"/>
  <c r="Q111" i="37"/>
  <c r="E111" i="37"/>
  <c r="Q110" i="37"/>
  <c r="E110" i="37"/>
  <c r="Q109" i="37"/>
  <c r="E109" i="37"/>
  <c r="Q108" i="37"/>
  <c r="E108" i="37"/>
  <c r="Q107" i="37"/>
  <c r="E107" i="37"/>
  <c r="Q106" i="37"/>
  <c r="E106" i="37"/>
  <c r="Q105" i="37"/>
  <c r="E105" i="37"/>
  <c r="Q104" i="37"/>
  <c r="E104" i="37"/>
  <c r="Q103" i="37"/>
  <c r="E103" i="37"/>
  <c r="Q102" i="37"/>
  <c r="E102" i="37"/>
  <c r="Q101" i="37"/>
  <c r="E101" i="37"/>
  <c r="Q100" i="37"/>
  <c r="E100" i="37"/>
  <c r="Q99" i="37"/>
  <c r="E99" i="37"/>
  <c r="Q98" i="37"/>
  <c r="E98" i="37"/>
  <c r="Q97" i="37"/>
  <c r="E97" i="37"/>
  <c r="Q96" i="37"/>
  <c r="E96" i="37"/>
  <c r="Q95" i="37"/>
  <c r="E95" i="37"/>
  <c r="Q94" i="37"/>
  <c r="E94" i="37"/>
  <c r="Q89" i="37"/>
  <c r="E89" i="37"/>
  <c r="Q88" i="37"/>
  <c r="E88" i="37"/>
  <c r="Q87" i="37"/>
  <c r="E87" i="37"/>
  <c r="Q86" i="37"/>
  <c r="E86" i="37"/>
  <c r="Q85" i="37"/>
  <c r="E85" i="37"/>
  <c r="Q84" i="37"/>
  <c r="E84" i="37"/>
  <c r="Q83" i="37"/>
  <c r="E83" i="37"/>
  <c r="Q82" i="37"/>
  <c r="E82" i="37"/>
  <c r="Q81" i="37"/>
  <c r="E81" i="37"/>
  <c r="Q80" i="37"/>
  <c r="E80" i="37"/>
  <c r="Q79" i="37"/>
  <c r="E79" i="37"/>
  <c r="Q78" i="37"/>
  <c r="E78" i="37"/>
  <c r="Q77" i="37"/>
  <c r="E77" i="37"/>
  <c r="Q76" i="37"/>
  <c r="E76" i="37"/>
  <c r="Q75" i="37"/>
  <c r="E75" i="37"/>
  <c r="Q74" i="37"/>
  <c r="E74" i="37"/>
  <c r="Q73" i="37"/>
  <c r="E73" i="37"/>
  <c r="Q72" i="37"/>
  <c r="E72" i="37"/>
  <c r="Q71" i="37"/>
  <c r="E71" i="37"/>
  <c r="Q66" i="37"/>
  <c r="E66" i="37"/>
  <c r="Q65" i="37"/>
  <c r="E65" i="37"/>
  <c r="Q64" i="37"/>
  <c r="E64" i="37"/>
  <c r="Q63" i="37"/>
  <c r="E63" i="37"/>
  <c r="Q62" i="37"/>
  <c r="E62" i="37"/>
  <c r="Q61" i="37"/>
  <c r="E61" i="37"/>
  <c r="Q60" i="37"/>
  <c r="E60" i="37"/>
  <c r="Q59" i="37"/>
  <c r="E59" i="37"/>
  <c r="Q58" i="37"/>
  <c r="E58" i="37"/>
  <c r="Q57" i="37"/>
  <c r="E57" i="37"/>
  <c r="Q56" i="37"/>
  <c r="E56" i="37"/>
  <c r="Q55" i="37"/>
  <c r="E55" i="37"/>
  <c r="Q54" i="37"/>
  <c r="E54" i="37"/>
  <c r="Q53" i="37"/>
  <c r="E53" i="37"/>
  <c r="Q52" i="37"/>
  <c r="E52" i="37"/>
  <c r="Q51" i="37"/>
  <c r="E51" i="37"/>
  <c r="Q50" i="37"/>
  <c r="E50" i="37"/>
  <c r="Q49" i="37"/>
  <c r="E49" i="37"/>
  <c r="Q48" i="37"/>
  <c r="E48" i="37"/>
  <c r="B48" i="37"/>
  <c r="B71" i="37" s="1"/>
  <c r="B94" i="37" s="1"/>
  <c r="Q43" i="37"/>
  <c r="E43" i="37"/>
  <c r="Q42" i="37"/>
  <c r="E42" i="37"/>
  <c r="Q41" i="37"/>
  <c r="E41" i="37"/>
  <c r="Q40" i="37"/>
  <c r="E40" i="37"/>
  <c r="Q39" i="37"/>
  <c r="E39" i="37"/>
  <c r="Q38" i="37"/>
  <c r="E38" i="37"/>
  <c r="Q37" i="37"/>
  <c r="E37" i="37"/>
  <c r="Q36" i="37"/>
  <c r="E36" i="37"/>
  <c r="Q35" i="37"/>
  <c r="E35" i="37"/>
  <c r="Q34" i="37"/>
  <c r="E34" i="37"/>
  <c r="Q33" i="37"/>
  <c r="E33" i="37"/>
  <c r="Q32" i="37"/>
  <c r="E32" i="37"/>
  <c r="Q31" i="37"/>
  <c r="E31" i="37"/>
  <c r="Q30" i="37"/>
  <c r="E30" i="37"/>
  <c r="Q29" i="37"/>
  <c r="E29" i="37"/>
  <c r="Q28" i="37"/>
  <c r="E28" i="37"/>
  <c r="Q27" i="37"/>
  <c r="E27" i="37"/>
  <c r="Q26" i="37"/>
  <c r="E26" i="37"/>
  <c r="Q25" i="37"/>
  <c r="E25" i="37"/>
  <c r="H4" i="37"/>
  <c r="C25" i="37" s="1"/>
  <c r="G4" i="37"/>
  <c r="F4" i="37"/>
  <c r="E4" i="37"/>
  <c r="H3" i="37"/>
  <c r="G3" i="37"/>
  <c r="H2" i="37"/>
  <c r="G2" i="37"/>
  <c r="D25" i="38" l="1"/>
  <c r="F33" i="38" s="1"/>
  <c r="D25" i="40"/>
  <c r="D25" i="41"/>
  <c r="D25" i="42"/>
  <c r="D48" i="43"/>
  <c r="D25" i="37"/>
  <c r="F40" i="37" s="1"/>
  <c r="D25" i="39"/>
  <c r="D71" i="44"/>
  <c r="D48" i="45"/>
  <c r="C25" i="44"/>
  <c r="D25" i="44" s="1"/>
  <c r="C48" i="44"/>
  <c r="D48" i="44" s="1"/>
  <c r="C25" i="45"/>
  <c r="D25" i="45" s="1"/>
  <c r="C48" i="40"/>
  <c r="D48" i="40" s="1"/>
  <c r="C117" i="44"/>
  <c r="D117" i="44" s="1"/>
  <c r="B140" i="44"/>
  <c r="C94" i="44"/>
  <c r="D94" i="44" s="1"/>
  <c r="C71" i="45"/>
  <c r="D71" i="45" s="1"/>
  <c r="B94" i="45"/>
  <c r="B163" i="40"/>
  <c r="C140" i="40"/>
  <c r="D140" i="40" s="1"/>
  <c r="C94" i="40"/>
  <c r="D94" i="40" s="1"/>
  <c r="C71" i="40"/>
  <c r="D71" i="40" s="1"/>
  <c r="C117" i="40"/>
  <c r="D117" i="40" s="1"/>
  <c r="C48" i="41"/>
  <c r="D48" i="41" s="1"/>
  <c r="B71" i="41"/>
  <c r="C71" i="42"/>
  <c r="D71" i="42" s="1"/>
  <c r="B94" i="42"/>
  <c r="C48" i="42"/>
  <c r="D48" i="42" s="1"/>
  <c r="B117" i="43"/>
  <c r="C94" i="43"/>
  <c r="D94" i="43" s="1"/>
  <c r="C25" i="43"/>
  <c r="D25" i="43" s="1"/>
  <c r="C71" i="43"/>
  <c r="D71" i="43" s="1"/>
  <c r="F29" i="38"/>
  <c r="F34" i="38"/>
  <c r="C48" i="38"/>
  <c r="D48" i="38" s="1"/>
  <c r="B71" i="38"/>
  <c r="B94" i="39"/>
  <c r="C71" i="39"/>
  <c r="D71" i="39" s="1"/>
  <c r="C48" i="39"/>
  <c r="D48" i="39" s="1"/>
  <c r="C48" i="37"/>
  <c r="D48" i="37" s="1"/>
  <c r="B117" i="37"/>
  <c r="C94" i="37"/>
  <c r="D94" i="37" s="1"/>
  <c r="C71" i="37"/>
  <c r="D71" i="37" s="1"/>
  <c r="F20" i="25"/>
  <c r="E20" i="25"/>
  <c r="D20" i="25"/>
  <c r="C20" i="25"/>
  <c r="F19" i="25"/>
  <c r="E19" i="25"/>
  <c r="D19" i="25"/>
  <c r="C19" i="25"/>
  <c r="F18" i="25"/>
  <c r="E18" i="25"/>
  <c r="D18" i="25"/>
  <c r="C18" i="25"/>
  <c r="F17" i="25"/>
  <c r="E17" i="25"/>
  <c r="D17" i="25"/>
  <c r="C17" i="25"/>
  <c r="F16" i="25"/>
  <c r="E16" i="25"/>
  <c r="D16" i="25"/>
  <c r="C16" i="25"/>
  <c r="F15" i="25"/>
  <c r="E15" i="25"/>
  <c r="D15" i="25"/>
  <c r="C15" i="25"/>
  <c r="F14" i="25"/>
  <c r="E14" i="25"/>
  <c r="D14" i="25"/>
  <c r="C14" i="25"/>
  <c r="F13" i="25"/>
  <c r="E13" i="25"/>
  <c r="D13" i="25"/>
  <c r="C13" i="25"/>
  <c r="F12" i="25"/>
  <c r="E12" i="25"/>
  <c r="D12" i="25"/>
  <c r="C12" i="25"/>
  <c r="F11" i="25"/>
  <c r="E11" i="25"/>
  <c r="D11" i="25"/>
  <c r="C11" i="25"/>
  <c r="F10" i="25"/>
  <c r="E10" i="25"/>
  <c r="D10" i="25"/>
  <c r="M44" i="36"/>
  <c r="N43" i="36"/>
  <c r="B43" i="36"/>
  <c r="N42" i="36"/>
  <c r="B42" i="36"/>
  <c r="N41" i="36"/>
  <c r="B41" i="36"/>
  <c r="N40" i="36"/>
  <c r="B40" i="36"/>
  <c r="N39" i="36"/>
  <c r="B39" i="36"/>
  <c r="N38" i="36"/>
  <c r="B38" i="36"/>
  <c r="N37" i="36"/>
  <c r="B37" i="36"/>
  <c r="N36" i="36"/>
  <c r="B36" i="36"/>
  <c r="N35" i="36"/>
  <c r="B35" i="36"/>
  <c r="N34" i="36"/>
  <c r="B34" i="36"/>
  <c r="N33" i="36"/>
  <c r="B33" i="36"/>
  <c r="N32" i="36"/>
  <c r="B32" i="36"/>
  <c r="N31" i="36"/>
  <c r="B31" i="36"/>
  <c r="N30" i="36"/>
  <c r="B30" i="36"/>
  <c r="N29" i="36"/>
  <c r="B29" i="36"/>
  <c r="N28" i="36"/>
  <c r="B28" i="36"/>
  <c r="N27" i="36"/>
  <c r="B27" i="36"/>
  <c r="N26" i="36"/>
  <c r="N44" i="36" s="1"/>
  <c r="B26" i="36"/>
  <c r="N25" i="36"/>
  <c r="B25" i="36"/>
  <c r="C4" i="36"/>
  <c r="C33" i="36" s="1"/>
  <c r="F33" i="36" s="1"/>
  <c r="H33" i="36" s="1"/>
  <c r="B4" i="36"/>
  <c r="M44" i="30"/>
  <c r="N43" i="30"/>
  <c r="B43" i="30"/>
  <c r="N42" i="30"/>
  <c r="B42" i="30"/>
  <c r="N41" i="30"/>
  <c r="B41" i="30"/>
  <c r="N40" i="30"/>
  <c r="B40" i="30"/>
  <c r="N39" i="30"/>
  <c r="B39" i="30"/>
  <c r="N38" i="30"/>
  <c r="B38" i="30"/>
  <c r="N37" i="30"/>
  <c r="B37" i="30"/>
  <c r="N36" i="30"/>
  <c r="B36" i="30"/>
  <c r="N35" i="30"/>
  <c r="B35" i="30"/>
  <c r="N34" i="30"/>
  <c r="B34" i="30"/>
  <c r="N33" i="30"/>
  <c r="B33" i="30"/>
  <c r="N32" i="30"/>
  <c r="B32" i="30"/>
  <c r="N31" i="30"/>
  <c r="B31" i="30"/>
  <c r="N30" i="30"/>
  <c r="B30" i="30"/>
  <c r="N29" i="30"/>
  <c r="B29" i="30"/>
  <c r="N28" i="30"/>
  <c r="B28" i="30"/>
  <c r="N27" i="30"/>
  <c r="B27" i="30"/>
  <c r="N26" i="30"/>
  <c r="B26" i="30"/>
  <c r="N25" i="30"/>
  <c r="N44" i="30" s="1"/>
  <c r="B25" i="30"/>
  <c r="C4" i="30"/>
  <c r="B4" i="30"/>
  <c r="M44" i="29"/>
  <c r="N43" i="29"/>
  <c r="B43" i="29"/>
  <c r="N42" i="29"/>
  <c r="B42" i="29"/>
  <c r="N41" i="29"/>
  <c r="B41" i="29"/>
  <c r="N40" i="29"/>
  <c r="B40" i="29"/>
  <c r="N39" i="29"/>
  <c r="B39" i="29"/>
  <c r="N38" i="29"/>
  <c r="B38" i="29"/>
  <c r="N37" i="29"/>
  <c r="B37" i="29"/>
  <c r="N36" i="29"/>
  <c r="B36" i="29"/>
  <c r="N35" i="29"/>
  <c r="B35" i="29"/>
  <c r="N34" i="29"/>
  <c r="B34" i="29"/>
  <c r="N33" i="29"/>
  <c r="B33" i="29"/>
  <c r="N32" i="29"/>
  <c r="B32" i="29"/>
  <c r="N31" i="29"/>
  <c r="B31" i="29"/>
  <c r="N30" i="29"/>
  <c r="B30" i="29"/>
  <c r="N29" i="29"/>
  <c r="B29" i="29"/>
  <c r="N28" i="29"/>
  <c r="B28" i="29"/>
  <c r="N27" i="29"/>
  <c r="B27" i="29"/>
  <c r="N26" i="29"/>
  <c r="B26" i="29"/>
  <c r="N25" i="29"/>
  <c r="B25" i="29"/>
  <c r="C4" i="29"/>
  <c r="C30" i="29" s="1"/>
  <c r="E30" i="29" s="1"/>
  <c r="B4" i="29"/>
  <c r="M44" i="28"/>
  <c r="N43" i="28"/>
  <c r="B43" i="28"/>
  <c r="N42" i="28"/>
  <c r="B42" i="28"/>
  <c r="N41" i="28"/>
  <c r="B41" i="28"/>
  <c r="N40" i="28"/>
  <c r="B40" i="28"/>
  <c r="N39" i="28"/>
  <c r="B39" i="28"/>
  <c r="N38" i="28"/>
  <c r="B38" i="28"/>
  <c r="N37" i="28"/>
  <c r="B37" i="28"/>
  <c r="N36" i="28"/>
  <c r="B36" i="28"/>
  <c r="N35" i="28"/>
  <c r="B35" i="28"/>
  <c r="N34" i="28"/>
  <c r="B34" i="28"/>
  <c r="N33" i="28"/>
  <c r="B33" i="28"/>
  <c r="N32" i="28"/>
  <c r="B32" i="28"/>
  <c r="N31" i="28"/>
  <c r="B31" i="28"/>
  <c r="N30" i="28"/>
  <c r="B30" i="28"/>
  <c r="N29" i="28"/>
  <c r="B29" i="28"/>
  <c r="N28" i="28"/>
  <c r="B28" i="28"/>
  <c r="N27" i="28"/>
  <c r="B27" i="28"/>
  <c r="N26" i="28"/>
  <c r="B26" i="28"/>
  <c r="N25" i="28"/>
  <c r="N44" i="28" s="1"/>
  <c r="B25" i="28"/>
  <c r="C4" i="28"/>
  <c r="B4" i="28"/>
  <c r="M44" i="27"/>
  <c r="N43" i="27"/>
  <c r="B43" i="27"/>
  <c r="N42" i="27"/>
  <c r="B42" i="27"/>
  <c r="N41" i="27"/>
  <c r="B41" i="27"/>
  <c r="N40" i="27"/>
  <c r="B40" i="27"/>
  <c r="N39" i="27"/>
  <c r="B39" i="27"/>
  <c r="N38" i="27"/>
  <c r="B38" i="27"/>
  <c r="N37" i="27"/>
  <c r="B37" i="27"/>
  <c r="N36" i="27"/>
  <c r="B36" i="27"/>
  <c r="N35" i="27"/>
  <c r="B35" i="27"/>
  <c r="N34" i="27"/>
  <c r="B34" i="27"/>
  <c r="N33" i="27"/>
  <c r="B33" i="27"/>
  <c r="N32" i="27"/>
  <c r="B32" i="27"/>
  <c r="N31" i="27"/>
  <c r="B31" i="27"/>
  <c r="N30" i="27"/>
  <c r="B30" i="27"/>
  <c r="N29" i="27"/>
  <c r="B29" i="27"/>
  <c r="N28" i="27"/>
  <c r="B28" i="27"/>
  <c r="N27" i="27"/>
  <c r="B27" i="27"/>
  <c r="N26" i="27"/>
  <c r="N44" i="27" s="1"/>
  <c r="B26" i="27"/>
  <c r="N25" i="27"/>
  <c r="B25" i="27"/>
  <c r="C4" i="27"/>
  <c r="C25" i="27" s="1"/>
  <c r="B4" i="27"/>
  <c r="M44" i="23"/>
  <c r="N43" i="23"/>
  <c r="B43" i="23"/>
  <c r="N42" i="23"/>
  <c r="B42" i="23"/>
  <c r="N41" i="23"/>
  <c r="B41" i="23"/>
  <c r="N40" i="23"/>
  <c r="B40" i="23"/>
  <c r="N39" i="23"/>
  <c r="B39" i="23"/>
  <c r="N38" i="23"/>
  <c r="B38" i="23"/>
  <c r="N37" i="23"/>
  <c r="B37" i="23"/>
  <c r="N36" i="23"/>
  <c r="B36" i="23"/>
  <c r="N35" i="23"/>
  <c r="B35" i="23"/>
  <c r="N34" i="23"/>
  <c r="B34" i="23"/>
  <c r="N33" i="23"/>
  <c r="B33" i="23"/>
  <c r="N32" i="23"/>
  <c r="B32" i="23"/>
  <c r="N31" i="23"/>
  <c r="B31" i="23"/>
  <c r="N30" i="23"/>
  <c r="B30" i="23"/>
  <c r="N29" i="23"/>
  <c r="B29" i="23"/>
  <c r="N28" i="23"/>
  <c r="B28" i="23"/>
  <c r="N27" i="23"/>
  <c r="B27" i="23"/>
  <c r="N26" i="23"/>
  <c r="B26" i="23"/>
  <c r="N25" i="23"/>
  <c r="N44" i="23" s="1"/>
  <c r="B25" i="23"/>
  <c r="C4" i="23"/>
  <c r="C39" i="23" s="1"/>
  <c r="B4" i="23"/>
  <c r="M44" i="31"/>
  <c r="N43" i="31"/>
  <c r="B43" i="31"/>
  <c r="N42" i="31"/>
  <c r="B42" i="31"/>
  <c r="N41" i="31"/>
  <c r="B41" i="31"/>
  <c r="N40" i="31"/>
  <c r="B40" i="31"/>
  <c r="N39" i="31"/>
  <c r="B39" i="31"/>
  <c r="N38" i="31"/>
  <c r="B38" i="31"/>
  <c r="N37" i="31"/>
  <c r="B37" i="31"/>
  <c r="N36" i="31"/>
  <c r="B36" i="31"/>
  <c r="N35" i="31"/>
  <c r="B35" i="31"/>
  <c r="N34" i="31"/>
  <c r="B34" i="31"/>
  <c r="N33" i="31"/>
  <c r="B33" i="31"/>
  <c r="N32" i="31"/>
  <c r="B32" i="31"/>
  <c r="N31" i="31"/>
  <c r="B31" i="31"/>
  <c r="N30" i="31"/>
  <c r="B30" i="31"/>
  <c r="N29" i="31"/>
  <c r="B29" i="31"/>
  <c r="N28" i="31"/>
  <c r="B28" i="31"/>
  <c r="N27" i="31"/>
  <c r="B27" i="31"/>
  <c r="N26" i="31"/>
  <c r="B26" i="31"/>
  <c r="N25" i="31"/>
  <c r="N44" i="31" s="1"/>
  <c r="B25" i="31"/>
  <c r="C4" i="31"/>
  <c r="C43" i="31" s="1"/>
  <c r="B4" i="31"/>
  <c r="M44" i="34"/>
  <c r="N43" i="34"/>
  <c r="B43" i="34"/>
  <c r="N42" i="34"/>
  <c r="B42" i="34"/>
  <c r="N41" i="34"/>
  <c r="B41" i="34"/>
  <c r="N40" i="34"/>
  <c r="B40" i="34"/>
  <c r="N39" i="34"/>
  <c r="B39" i="34"/>
  <c r="N38" i="34"/>
  <c r="B38" i="34"/>
  <c r="N37" i="34"/>
  <c r="B37" i="34"/>
  <c r="N36" i="34"/>
  <c r="B36" i="34"/>
  <c r="N35" i="34"/>
  <c r="B35" i="34"/>
  <c r="N34" i="34"/>
  <c r="B34" i="34"/>
  <c r="N33" i="34"/>
  <c r="B33" i="34"/>
  <c r="N32" i="34"/>
  <c r="B32" i="34"/>
  <c r="N31" i="34"/>
  <c r="B31" i="34"/>
  <c r="N30" i="34"/>
  <c r="B30" i="34"/>
  <c r="N29" i="34"/>
  <c r="B29" i="34"/>
  <c r="N28" i="34"/>
  <c r="B28" i="34"/>
  <c r="N27" i="34"/>
  <c r="B27" i="34"/>
  <c r="N26" i="34"/>
  <c r="B26" i="34"/>
  <c r="N25" i="34"/>
  <c r="B25" i="34"/>
  <c r="C4" i="34"/>
  <c r="C43" i="34" s="1"/>
  <c r="E43" i="34" s="1"/>
  <c r="G43" i="34" s="1"/>
  <c r="B4" i="34"/>
  <c r="M44" i="33"/>
  <c r="N43" i="33"/>
  <c r="B43" i="33"/>
  <c r="N42" i="33"/>
  <c r="B42" i="33"/>
  <c r="N41" i="33"/>
  <c r="B41" i="33"/>
  <c r="N40" i="33"/>
  <c r="B40" i="33"/>
  <c r="N39" i="33"/>
  <c r="B39" i="33"/>
  <c r="N38" i="33"/>
  <c r="B38" i="33"/>
  <c r="N37" i="33"/>
  <c r="B37" i="33"/>
  <c r="N36" i="33"/>
  <c r="B36" i="33"/>
  <c r="N35" i="33"/>
  <c r="B35" i="33"/>
  <c r="N34" i="33"/>
  <c r="B34" i="33"/>
  <c r="N33" i="33"/>
  <c r="B33" i="33"/>
  <c r="N32" i="33"/>
  <c r="B32" i="33"/>
  <c r="N31" i="33"/>
  <c r="B31" i="33"/>
  <c r="N30" i="33"/>
  <c r="B30" i="33"/>
  <c r="N29" i="33"/>
  <c r="B29" i="33"/>
  <c r="N28" i="33"/>
  <c r="B28" i="33"/>
  <c r="N27" i="33"/>
  <c r="B27" i="33"/>
  <c r="N26" i="33"/>
  <c r="B26" i="33"/>
  <c r="N25" i="33"/>
  <c r="N44" i="33" s="1"/>
  <c r="B25" i="33"/>
  <c r="C4" i="33"/>
  <c r="C31" i="33" s="1"/>
  <c r="B4" i="33"/>
  <c r="M44" i="35"/>
  <c r="N43" i="35"/>
  <c r="B43" i="35"/>
  <c r="N42" i="35"/>
  <c r="B42" i="35"/>
  <c r="N41" i="35"/>
  <c r="B41" i="35"/>
  <c r="N40" i="35"/>
  <c r="B40" i="35"/>
  <c r="N39" i="35"/>
  <c r="B39" i="35"/>
  <c r="N38" i="35"/>
  <c r="B38" i="35"/>
  <c r="N37" i="35"/>
  <c r="B37" i="35"/>
  <c r="N36" i="35"/>
  <c r="B36" i="35"/>
  <c r="N35" i="35"/>
  <c r="B35" i="35"/>
  <c r="N34" i="35"/>
  <c r="B34" i="35"/>
  <c r="N33" i="35"/>
  <c r="B33" i="35"/>
  <c r="N32" i="35"/>
  <c r="B32" i="35"/>
  <c r="N31" i="35"/>
  <c r="B31" i="35"/>
  <c r="N30" i="35"/>
  <c r="B30" i="35"/>
  <c r="N29" i="35"/>
  <c r="B29" i="35"/>
  <c r="N28" i="35"/>
  <c r="B28" i="35"/>
  <c r="N27" i="35"/>
  <c r="B27" i="35"/>
  <c r="N26" i="35"/>
  <c r="B26" i="35"/>
  <c r="N25" i="35"/>
  <c r="N44" i="35" s="1"/>
  <c r="B25" i="35"/>
  <c r="C4" i="35"/>
  <c r="C43" i="35" s="1"/>
  <c r="B4" i="35"/>
  <c r="Q250" i="32"/>
  <c r="E250" i="32"/>
  <c r="Q249" i="32"/>
  <c r="E249" i="32"/>
  <c r="Q248" i="32"/>
  <c r="E248" i="32"/>
  <c r="Q247" i="32"/>
  <c r="E247" i="32"/>
  <c r="Q246" i="32"/>
  <c r="E246" i="32"/>
  <c r="Q245" i="32"/>
  <c r="E245" i="32"/>
  <c r="Q244" i="32"/>
  <c r="E244" i="32"/>
  <c r="Q243" i="32"/>
  <c r="E243" i="32"/>
  <c r="Q242" i="32"/>
  <c r="E242" i="32"/>
  <c r="Q241" i="32"/>
  <c r="E241" i="32"/>
  <c r="Q240" i="32"/>
  <c r="E240" i="32"/>
  <c r="Q239" i="32"/>
  <c r="E239" i="32"/>
  <c r="Q238" i="32"/>
  <c r="E238" i="32"/>
  <c r="Q237" i="32"/>
  <c r="E237" i="32"/>
  <c r="Q236" i="32"/>
  <c r="E236" i="32"/>
  <c r="Q235" i="32"/>
  <c r="E235" i="32"/>
  <c r="Q234" i="32"/>
  <c r="E234" i="32"/>
  <c r="Q233" i="32"/>
  <c r="E233" i="32"/>
  <c r="Q232" i="32"/>
  <c r="E232" i="32"/>
  <c r="Q227" i="32"/>
  <c r="E227" i="32"/>
  <c r="Q226" i="32"/>
  <c r="E226" i="32"/>
  <c r="Q225" i="32"/>
  <c r="E225" i="32"/>
  <c r="Q224" i="32"/>
  <c r="E224" i="32"/>
  <c r="Q223" i="32"/>
  <c r="E223" i="32"/>
  <c r="Q222" i="32"/>
  <c r="E222" i="32"/>
  <c r="Q221" i="32"/>
  <c r="E221" i="32"/>
  <c r="Q220" i="32"/>
  <c r="E220" i="32"/>
  <c r="Q219" i="32"/>
  <c r="E219" i="32"/>
  <c r="Q218" i="32"/>
  <c r="E218" i="32"/>
  <c r="Q217" i="32"/>
  <c r="E217" i="32"/>
  <c r="Q216" i="32"/>
  <c r="E216" i="32"/>
  <c r="Q215" i="32"/>
  <c r="E215" i="32"/>
  <c r="Q214" i="32"/>
  <c r="E214" i="32"/>
  <c r="Q213" i="32"/>
  <c r="E213" i="32"/>
  <c r="Q212" i="32"/>
  <c r="E212" i="32"/>
  <c r="Q211" i="32"/>
  <c r="E211" i="32"/>
  <c r="Q210" i="32"/>
  <c r="E210" i="32"/>
  <c r="Q209" i="32"/>
  <c r="E209" i="32"/>
  <c r="Q204" i="32"/>
  <c r="E204" i="32"/>
  <c r="Q203" i="32"/>
  <c r="E203" i="32"/>
  <c r="Q202" i="32"/>
  <c r="E202" i="32"/>
  <c r="Q201" i="32"/>
  <c r="E201" i="32"/>
  <c r="Q200" i="32"/>
  <c r="E200" i="32"/>
  <c r="Q199" i="32"/>
  <c r="E199" i="32"/>
  <c r="Q198" i="32"/>
  <c r="E198" i="32"/>
  <c r="Q197" i="32"/>
  <c r="E197" i="32"/>
  <c r="Q196" i="32"/>
  <c r="E196" i="32"/>
  <c r="Q195" i="32"/>
  <c r="E195" i="32"/>
  <c r="Q194" i="32"/>
  <c r="E194" i="32"/>
  <c r="Q193" i="32"/>
  <c r="E193" i="32"/>
  <c r="Q192" i="32"/>
  <c r="E192" i="32"/>
  <c r="Q191" i="32"/>
  <c r="E191" i="32"/>
  <c r="Q190" i="32"/>
  <c r="E190" i="32"/>
  <c r="Q189" i="32"/>
  <c r="E189" i="32"/>
  <c r="Q188" i="32"/>
  <c r="E188" i="32"/>
  <c r="Q187" i="32"/>
  <c r="E187" i="32"/>
  <c r="Q186" i="32"/>
  <c r="E186" i="32"/>
  <c r="B186" i="32"/>
  <c r="B209" i="32" s="1"/>
  <c r="B232" i="32" s="1"/>
  <c r="Q181" i="32"/>
  <c r="E181" i="32"/>
  <c r="Q180" i="32"/>
  <c r="E180" i="32"/>
  <c r="Q179" i="32"/>
  <c r="E179" i="32"/>
  <c r="Q178" i="32"/>
  <c r="E178" i="32"/>
  <c r="Q177" i="32"/>
  <c r="E177" i="32"/>
  <c r="Q176" i="32"/>
  <c r="E176" i="32"/>
  <c r="Q175" i="32"/>
  <c r="E175" i="32"/>
  <c r="Q174" i="32"/>
  <c r="E174" i="32"/>
  <c r="Q173" i="32"/>
  <c r="E173" i="32"/>
  <c r="Q172" i="32"/>
  <c r="E172" i="32"/>
  <c r="Q171" i="32"/>
  <c r="E171" i="32"/>
  <c r="Q170" i="32"/>
  <c r="E170" i="32"/>
  <c r="Q169" i="32"/>
  <c r="E169" i="32"/>
  <c r="Q168" i="32"/>
  <c r="E168" i="32"/>
  <c r="Q167" i="32"/>
  <c r="E167" i="32"/>
  <c r="Q166" i="32"/>
  <c r="E166" i="32"/>
  <c r="Q165" i="32"/>
  <c r="E165" i="32"/>
  <c r="Q164" i="32"/>
  <c r="E164" i="32"/>
  <c r="Q163" i="32"/>
  <c r="E163" i="32"/>
  <c r="Q158" i="32"/>
  <c r="E158" i="32"/>
  <c r="Q157" i="32"/>
  <c r="E157" i="32"/>
  <c r="Q156" i="32"/>
  <c r="E156" i="32"/>
  <c r="Q155" i="32"/>
  <c r="E155" i="32"/>
  <c r="Q154" i="32"/>
  <c r="E154" i="32"/>
  <c r="Q153" i="32"/>
  <c r="E153" i="32"/>
  <c r="Q152" i="32"/>
  <c r="E152" i="32"/>
  <c r="Q151" i="32"/>
  <c r="E151" i="32"/>
  <c r="Q150" i="32"/>
  <c r="E150" i="32"/>
  <c r="Q149" i="32"/>
  <c r="E149" i="32"/>
  <c r="Q148" i="32"/>
  <c r="E148" i="32"/>
  <c r="Q147" i="32"/>
  <c r="E147" i="32"/>
  <c r="Q146" i="32"/>
  <c r="E146" i="32"/>
  <c r="Q145" i="32"/>
  <c r="E145" i="32"/>
  <c r="Q144" i="32"/>
  <c r="E144" i="32"/>
  <c r="Q143" i="32"/>
  <c r="E143" i="32"/>
  <c r="Q142" i="32"/>
  <c r="E142" i="32"/>
  <c r="Q141" i="32"/>
  <c r="E141" i="32"/>
  <c r="Q140" i="32"/>
  <c r="E140" i="32"/>
  <c r="Q135" i="32"/>
  <c r="E135" i="32"/>
  <c r="Q134" i="32"/>
  <c r="E134" i="32"/>
  <c r="Q133" i="32"/>
  <c r="E133" i="32"/>
  <c r="Q132" i="32"/>
  <c r="E132" i="32"/>
  <c r="Q131" i="32"/>
  <c r="E131" i="32"/>
  <c r="Q130" i="32"/>
  <c r="E130" i="32"/>
  <c r="Q129" i="32"/>
  <c r="E129" i="32"/>
  <c r="Q128" i="32"/>
  <c r="E128" i="32"/>
  <c r="Q127" i="32"/>
  <c r="E127" i="32"/>
  <c r="Q126" i="32"/>
  <c r="E126" i="32"/>
  <c r="Q125" i="32"/>
  <c r="E125" i="32"/>
  <c r="Q124" i="32"/>
  <c r="E124" i="32"/>
  <c r="Q123" i="32"/>
  <c r="E123" i="32"/>
  <c r="Q122" i="32"/>
  <c r="E122" i="32"/>
  <c r="Q121" i="32"/>
  <c r="E121" i="32"/>
  <c r="Q120" i="32"/>
  <c r="E120" i="32"/>
  <c r="Q119" i="32"/>
  <c r="E119" i="32"/>
  <c r="Q118" i="32"/>
  <c r="E118" i="32"/>
  <c r="Q117" i="32"/>
  <c r="E117" i="32"/>
  <c r="Q112" i="32"/>
  <c r="E112" i="32"/>
  <c r="Q111" i="32"/>
  <c r="E111" i="32"/>
  <c r="Q110" i="32"/>
  <c r="E110" i="32"/>
  <c r="Q109" i="32"/>
  <c r="E109" i="32"/>
  <c r="Q108" i="32"/>
  <c r="E108" i="32"/>
  <c r="Q107" i="32"/>
  <c r="E107" i="32"/>
  <c r="Q106" i="32"/>
  <c r="E106" i="32"/>
  <c r="Q105" i="32"/>
  <c r="E105" i="32"/>
  <c r="Q104" i="32"/>
  <c r="E104" i="32"/>
  <c r="Q103" i="32"/>
  <c r="E103" i="32"/>
  <c r="Q102" i="32"/>
  <c r="E102" i="32"/>
  <c r="Q101" i="32"/>
  <c r="E101" i="32"/>
  <c r="Q100" i="32"/>
  <c r="E100" i="32"/>
  <c r="Q99" i="32"/>
  <c r="E99" i="32"/>
  <c r="Q98" i="32"/>
  <c r="E98" i="32"/>
  <c r="Q97" i="32"/>
  <c r="E97" i="32"/>
  <c r="Q96" i="32"/>
  <c r="E96" i="32"/>
  <c r="Q95" i="32"/>
  <c r="E95" i="32"/>
  <c r="Q94" i="32"/>
  <c r="E94" i="32"/>
  <c r="B94" i="32"/>
  <c r="B117" i="32" s="1"/>
  <c r="B140" i="32" s="1"/>
  <c r="B163" i="32" s="1"/>
  <c r="Q89" i="32"/>
  <c r="E89" i="32"/>
  <c r="Q88" i="32"/>
  <c r="E88" i="32"/>
  <c r="Q87" i="32"/>
  <c r="E87" i="32"/>
  <c r="Q86" i="32"/>
  <c r="E86" i="32"/>
  <c r="Q85" i="32"/>
  <c r="E85" i="32"/>
  <c r="Q84" i="32"/>
  <c r="E84" i="32"/>
  <c r="Q83" i="32"/>
  <c r="E83" i="32"/>
  <c r="Q82" i="32"/>
  <c r="E82" i="32"/>
  <c r="Q81" i="32"/>
  <c r="E81" i="32"/>
  <c r="Q80" i="32"/>
  <c r="E80" i="32"/>
  <c r="Q79" i="32"/>
  <c r="E79" i="32"/>
  <c r="Q78" i="32"/>
  <c r="E78" i="32"/>
  <c r="Q77" i="32"/>
  <c r="E77" i="32"/>
  <c r="Q76" i="32"/>
  <c r="E76" i="32"/>
  <c r="Q75" i="32"/>
  <c r="E75" i="32"/>
  <c r="Q74" i="32"/>
  <c r="E74" i="32"/>
  <c r="Q73" i="32"/>
  <c r="E73" i="32"/>
  <c r="Q72" i="32"/>
  <c r="E72" i="32"/>
  <c r="Q71" i="32"/>
  <c r="E71" i="32"/>
  <c r="Q66" i="32"/>
  <c r="E66" i="32"/>
  <c r="Q65" i="32"/>
  <c r="E65" i="32"/>
  <c r="Q64" i="32"/>
  <c r="E64" i="32"/>
  <c r="Q63" i="32"/>
  <c r="E63" i="32"/>
  <c r="Q62" i="32"/>
  <c r="E62" i="32"/>
  <c r="Q61" i="32"/>
  <c r="E61" i="32"/>
  <c r="Q60" i="32"/>
  <c r="E60" i="32"/>
  <c r="Q59" i="32"/>
  <c r="E59" i="32"/>
  <c r="Q58" i="32"/>
  <c r="E58" i="32"/>
  <c r="Q57" i="32"/>
  <c r="E57" i="32"/>
  <c r="Q56" i="32"/>
  <c r="E56" i="32"/>
  <c r="Q55" i="32"/>
  <c r="E55" i="32"/>
  <c r="Q54" i="32"/>
  <c r="E54" i="32"/>
  <c r="Q53" i="32"/>
  <c r="E53" i="32"/>
  <c r="Q52" i="32"/>
  <c r="E52" i="32"/>
  <c r="Q51" i="32"/>
  <c r="E51" i="32"/>
  <c r="Q50" i="32"/>
  <c r="E50" i="32"/>
  <c r="Q49" i="32"/>
  <c r="E49" i="32"/>
  <c r="Q48" i="32"/>
  <c r="E48" i="32"/>
  <c r="B48" i="32"/>
  <c r="B71" i="32" s="1"/>
  <c r="Q43" i="32"/>
  <c r="E43" i="32"/>
  <c r="Q42" i="32"/>
  <c r="E42" i="32"/>
  <c r="Q41" i="32"/>
  <c r="E41" i="32"/>
  <c r="Q40" i="32"/>
  <c r="E40" i="32"/>
  <c r="Q39" i="32"/>
  <c r="E39" i="32"/>
  <c r="Q38" i="32"/>
  <c r="E38" i="32"/>
  <c r="Q37" i="32"/>
  <c r="E37" i="32"/>
  <c r="Q36" i="32"/>
  <c r="E36" i="32"/>
  <c r="Q35" i="32"/>
  <c r="E35" i="32"/>
  <c r="Q34" i="32"/>
  <c r="E34" i="32"/>
  <c r="Q33" i="32"/>
  <c r="E33" i="32"/>
  <c r="Q32" i="32"/>
  <c r="E32" i="32"/>
  <c r="Q31" i="32"/>
  <c r="E31" i="32"/>
  <c r="Q30" i="32"/>
  <c r="E30" i="32"/>
  <c r="Q29" i="32"/>
  <c r="E29" i="32"/>
  <c r="Q28" i="32"/>
  <c r="E28" i="32"/>
  <c r="Q27" i="32"/>
  <c r="E27" i="32"/>
  <c r="Q26" i="32"/>
  <c r="E26" i="32"/>
  <c r="Q25" i="32"/>
  <c r="E25" i="32"/>
  <c r="H4" i="32"/>
  <c r="G4" i="32"/>
  <c r="F4" i="32"/>
  <c r="E4" i="32"/>
  <c r="H3" i="32"/>
  <c r="G3" i="32"/>
  <c r="H2" i="32"/>
  <c r="G2" i="32"/>
  <c r="F4" i="36"/>
  <c r="F3" i="36"/>
  <c r="F2" i="27"/>
  <c r="D8" i="45"/>
  <c r="D10" i="45"/>
  <c r="D9" i="45"/>
  <c r="F28" i="38" l="1"/>
  <c r="F28" i="37"/>
  <c r="F37" i="37"/>
  <c r="H37" i="37" s="1"/>
  <c r="J37" i="37" s="1"/>
  <c r="F41" i="37"/>
  <c r="F42" i="37"/>
  <c r="F31" i="37"/>
  <c r="F34" i="37"/>
  <c r="I34" i="37" s="1"/>
  <c r="K34" i="37" s="1"/>
  <c r="F26" i="37"/>
  <c r="I26" i="37" s="1"/>
  <c r="K26" i="37" s="1"/>
  <c r="F29" i="37"/>
  <c r="C24" i="26"/>
  <c r="D24" i="26" s="1"/>
  <c r="F35" i="37"/>
  <c r="I35" i="37" s="1"/>
  <c r="K35" i="37" s="1"/>
  <c r="F38" i="37"/>
  <c r="H38" i="37" s="1"/>
  <c r="J38" i="37" s="1"/>
  <c r="F4" i="27"/>
  <c r="C32" i="26"/>
  <c r="D32" i="26" s="1"/>
  <c r="F3" i="29"/>
  <c r="F2" i="36"/>
  <c r="F16" i="36" s="1"/>
  <c r="C20" i="26"/>
  <c r="D20" i="26" s="1"/>
  <c r="F30" i="37"/>
  <c r="F25" i="37"/>
  <c r="H25" i="37" s="1"/>
  <c r="J25" i="37" s="1"/>
  <c r="F33" i="37"/>
  <c r="F39" i="37"/>
  <c r="F43" i="37"/>
  <c r="I43" i="37" s="1"/>
  <c r="K43" i="37" s="1"/>
  <c r="C28" i="26"/>
  <c r="D28" i="26" s="1"/>
  <c r="C36" i="34"/>
  <c r="F36" i="34" s="1"/>
  <c r="H36" i="34" s="1"/>
  <c r="F3" i="34"/>
  <c r="F3" i="23"/>
  <c r="F3" i="30"/>
  <c r="F32" i="37"/>
  <c r="H32" i="37" s="1"/>
  <c r="J32" i="37" s="1"/>
  <c r="F27" i="37"/>
  <c r="F36" i="37"/>
  <c r="I36" i="37" s="1"/>
  <c r="K36" i="37" s="1"/>
  <c r="F39" i="38"/>
  <c r="I39" i="38" s="1"/>
  <c r="K39" i="38" s="1"/>
  <c r="F43" i="38"/>
  <c r="H43" i="38" s="1"/>
  <c r="J43" i="38" s="1"/>
  <c r="C42" i="28"/>
  <c r="C27" i="28"/>
  <c r="F27" i="28" s="1"/>
  <c r="H27" i="28" s="1"/>
  <c r="N44" i="29"/>
  <c r="N44" i="34"/>
  <c r="K2" i="42"/>
  <c r="K2" i="38"/>
  <c r="K2" i="37"/>
  <c r="K2" i="45"/>
  <c r="K2" i="44"/>
  <c r="K2" i="43"/>
  <c r="K2" i="41"/>
  <c r="K2" i="40"/>
  <c r="K2" i="39"/>
  <c r="C25" i="26"/>
  <c r="D25" i="26" s="1"/>
  <c r="C22" i="26"/>
  <c r="D22" i="26" s="1"/>
  <c r="K4" i="42"/>
  <c r="K4" i="38"/>
  <c r="K4" i="37"/>
  <c r="K4" i="43"/>
  <c r="K4" i="41"/>
  <c r="K4" i="40"/>
  <c r="K4" i="39"/>
  <c r="K4" i="45"/>
  <c r="K4" i="44"/>
  <c r="C23" i="26"/>
  <c r="D23" i="26" s="1"/>
  <c r="C27" i="26"/>
  <c r="D27" i="26" s="1"/>
  <c r="C31" i="26"/>
  <c r="D31" i="26" s="1"/>
  <c r="K2" i="32"/>
  <c r="K4" i="32"/>
  <c r="F3" i="33"/>
  <c r="F2" i="34"/>
  <c r="F4" i="34"/>
  <c r="C26" i="34"/>
  <c r="F26" i="34" s="1"/>
  <c r="H26" i="34" s="1"/>
  <c r="F3" i="31"/>
  <c r="F2" i="23"/>
  <c r="F4" i="23"/>
  <c r="F2" i="29"/>
  <c r="F4" i="29"/>
  <c r="C31" i="29"/>
  <c r="F31" i="29" s="1"/>
  <c r="H31" i="29" s="1"/>
  <c r="F2" i="30"/>
  <c r="F4" i="30"/>
  <c r="F30" i="38"/>
  <c r="H30" i="38" s="1"/>
  <c r="J30" i="38" s="1"/>
  <c r="F32" i="38"/>
  <c r="I32" i="38" s="1"/>
  <c r="K32" i="38" s="1"/>
  <c r="F25" i="38"/>
  <c r="I25" i="38" s="1"/>
  <c r="K25" i="38" s="1"/>
  <c r="F37" i="38"/>
  <c r="C21" i="26"/>
  <c r="D21" i="26" s="1"/>
  <c r="C29" i="26"/>
  <c r="D29" i="26" s="1"/>
  <c r="F2" i="35"/>
  <c r="F4" i="35"/>
  <c r="F3" i="27"/>
  <c r="F2" i="28"/>
  <c r="F4" i="28"/>
  <c r="C25" i="29"/>
  <c r="F25" i="29" s="1"/>
  <c r="H25" i="29" s="1"/>
  <c r="F42" i="38"/>
  <c r="H42" i="38" s="1"/>
  <c r="J42" i="38" s="1"/>
  <c r="F38" i="38"/>
  <c r="H38" i="38" s="1"/>
  <c r="J38" i="38" s="1"/>
  <c r="F31" i="38"/>
  <c r="H31" i="38" s="1"/>
  <c r="J31" i="38" s="1"/>
  <c r="F41" i="38"/>
  <c r="K3" i="43"/>
  <c r="K3" i="42"/>
  <c r="K3" i="41"/>
  <c r="K3" i="40"/>
  <c r="K3" i="39"/>
  <c r="K3" i="38"/>
  <c r="K3" i="37"/>
  <c r="K3" i="44"/>
  <c r="K3" i="45"/>
  <c r="C26" i="26"/>
  <c r="D26" i="26" s="1"/>
  <c r="C30" i="26"/>
  <c r="D30" i="26" s="1"/>
  <c r="K3" i="32"/>
  <c r="C232" i="32"/>
  <c r="F3" i="35"/>
  <c r="F2" i="33"/>
  <c r="F4" i="33"/>
  <c r="F2" i="31"/>
  <c r="F4" i="31"/>
  <c r="F3" i="28"/>
  <c r="G30" i="29"/>
  <c r="C29" i="29"/>
  <c r="F29" i="29" s="1"/>
  <c r="H29" i="29" s="1"/>
  <c r="F26" i="38"/>
  <c r="I26" i="38" s="1"/>
  <c r="K26" i="38" s="1"/>
  <c r="F40" i="38"/>
  <c r="I40" i="38" s="1"/>
  <c r="K40" i="38" s="1"/>
  <c r="F36" i="38"/>
  <c r="F27" i="38"/>
  <c r="H27" i="38" s="1"/>
  <c r="J27" i="38" s="1"/>
  <c r="F35" i="38"/>
  <c r="H35" i="38" s="1"/>
  <c r="J35" i="38" s="1"/>
  <c r="C25" i="33"/>
  <c r="E25" i="33" s="1"/>
  <c r="G25" i="33" s="1"/>
  <c r="C34" i="34"/>
  <c r="F34" i="34" s="1"/>
  <c r="H34" i="34" s="1"/>
  <c r="C27" i="29"/>
  <c r="F27" i="29" s="1"/>
  <c r="H27" i="29" s="1"/>
  <c r="C41" i="36"/>
  <c r="E41" i="36" s="1"/>
  <c r="G41" i="36" s="1"/>
  <c r="C39" i="33"/>
  <c r="E39" i="33" s="1"/>
  <c r="G39" i="33" s="1"/>
  <c r="C28" i="34"/>
  <c r="F28" i="34" s="1"/>
  <c r="H28" i="34" s="1"/>
  <c r="C38" i="34"/>
  <c r="F38" i="34" s="1"/>
  <c r="H38" i="34" s="1"/>
  <c r="E33" i="36"/>
  <c r="G33" i="36" s="1"/>
  <c r="I33" i="36" s="1"/>
  <c r="C30" i="34"/>
  <c r="F30" i="34" s="1"/>
  <c r="H30" i="34" s="1"/>
  <c r="C42" i="34"/>
  <c r="F42" i="34" s="1"/>
  <c r="H42" i="34" s="1"/>
  <c r="C30" i="36"/>
  <c r="E30" i="36" s="1"/>
  <c r="G30" i="36" s="1"/>
  <c r="C39" i="36"/>
  <c r="E39" i="36" s="1"/>
  <c r="G39" i="36" s="1"/>
  <c r="C42" i="36"/>
  <c r="E42" i="36" s="1"/>
  <c r="G42" i="36" s="1"/>
  <c r="F25" i="27"/>
  <c r="H25" i="27" s="1"/>
  <c r="E25" i="27"/>
  <c r="G25" i="27" s="1"/>
  <c r="C28" i="27"/>
  <c r="F28" i="27" s="1"/>
  <c r="H28" i="27" s="1"/>
  <c r="C33" i="27"/>
  <c r="E33" i="27" s="1"/>
  <c r="G33" i="27" s="1"/>
  <c r="C27" i="27"/>
  <c r="E27" i="27" s="1"/>
  <c r="G27" i="27" s="1"/>
  <c r="C28" i="29"/>
  <c r="E28" i="29" s="1"/>
  <c r="G28" i="29" s="1"/>
  <c r="C32" i="29"/>
  <c r="E32" i="29" s="1"/>
  <c r="G32" i="29" s="1"/>
  <c r="C31" i="36"/>
  <c r="C32" i="36"/>
  <c r="E32" i="36" s="1"/>
  <c r="G32" i="36" s="1"/>
  <c r="C37" i="36"/>
  <c r="C38" i="36"/>
  <c r="E38" i="36" s="1"/>
  <c r="G38" i="36" s="1"/>
  <c r="C40" i="36"/>
  <c r="F40" i="36" s="1"/>
  <c r="H40" i="36" s="1"/>
  <c r="C27" i="36"/>
  <c r="F27" i="36" s="1"/>
  <c r="H27" i="36" s="1"/>
  <c r="C28" i="36"/>
  <c r="C36" i="36"/>
  <c r="F36" i="36" s="1"/>
  <c r="H36" i="36" s="1"/>
  <c r="C25" i="32"/>
  <c r="C35" i="33"/>
  <c r="F35" i="33" s="1"/>
  <c r="H35" i="33" s="1"/>
  <c r="C32" i="34"/>
  <c r="F32" i="34" s="1"/>
  <c r="H32" i="34" s="1"/>
  <c r="C40" i="34"/>
  <c r="F40" i="34" s="1"/>
  <c r="H40" i="34" s="1"/>
  <c r="C26" i="29"/>
  <c r="E26" i="29" s="1"/>
  <c r="G26" i="29" s="1"/>
  <c r="C26" i="36"/>
  <c r="E26" i="36" s="1"/>
  <c r="G26" i="36" s="1"/>
  <c r="C34" i="36"/>
  <c r="C35" i="36"/>
  <c r="E35" i="36" s="1"/>
  <c r="G35" i="36" s="1"/>
  <c r="C43" i="36"/>
  <c r="E43" i="35"/>
  <c r="G43" i="35" s="1"/>
  <c r="F43" i="35"/>
  <c r="H43" i="35" s="1"/>
  <c r="F31" i="33"/>
  <c r="H31" i="33" s="1"/>
  <c r="E31" i="33"/>
  <c r="G31" i="33" s="1"/>
  <c r="C48" i="32"/>
  <c r="D48" i="32" s="1"/>
  <c r="C71" i="32"/>
  <c r="D71" i="32" s="1"/>
  <c r="C94" i="32"/>
  <c r="C117" i="32"/>
  <c r="C140" i="32"/>
  <c r="D140" i="32" s="1"/>
  <c r="C163" i="32"/>
  <c r="D163" i="32" s="1"/>
  <c r="C186" i="32"/>
  <c r="C209" i="32"/>
  <c r="D209" i="32" s="1"/>
  <c r="C29" i="33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1" i="33"/>
  <c r="C38" i="33"/>
  <c r="C37" i="33"/>
  <c r="C32" i="33"/>
  <c r="C28" i="33"/>
  <c r="C43" i="33"/>
  <c r="C42" i="33"/>
  <c r="C36" i="33"/>
  <c r="C33" i="33"/>
  <c r="C40" i="33"/>
  <c r="C34" i="33"/>
  <c r="C30" i="33"/>
  <c r="C26" i="33"/>
  <c r="C27" i="33"/>
  <c r="E43" i="31"/>
  <c r="G43" i="31" s="1"/>
  <c r="F43" i="31"/>
  <c r="H43" i="31" s="1"/>
  <c r="E39" i="23"/>
  <c r="G39" i="23" s="1"/>
  <c r="F39" i="23"/>
  <c r="H39" i="23" s="1"/>
  <c r="E38" i="34"/>
  <c r="G38" i="34" s="1"/>
  <c r="I38" i="34" s="1"/>
  <c r="F43" i="34"/>
  <c r="H43" i="34" s="1"/>
  <c r="J43" i="34" s="1"/>
  <c r="C41" i="31"/>
  <c r="C25" i="23"/>
  <c r="C27" i="23"/>
  <c r="C29" i="23"/>
  <c r="C31" i="23"/>
  <c r="C33" i="23"/>
  <c r="C35" i="23"/>
  <c r="C37" i="23"/>
  <c r="C40" i="31"/>
  <c r="C43" i="23"/>
  <c r="C42" i="23"/>
  <c r="C40" i="23"/>
  <c r="C38" i="23"/>
  <c r="C36" i="23"/>
  <c r="C34" i="23"/>
  <c r="C32" i="23"/>
  <c r="C30" i="23"/>
  <c r="C28" i="23"/>
  <c r="C26" i="23"/>
  <c r="C39" i="31"/>
  <c r="C38" i="31"/>
  <c r="C36" i="31"/>
  <c r="C34" i="31"/>
  <c r="C32" i="31"/>
  <c r="C30" i="31"/>
  <c r="C28" i="31"/>
  <c r="C26" i="31"/>
  <c r="C25" i="31"/>
  <c r="C27" i="31"/>
  <c r="C29" i="31"/>
  <c r="C31" i="31"/>
  <c r="C33" i="31"/>
  <c r="C35" i="31"/>
  <c r="C37" i="31"/>
  <c r="C42" i="31"/>
  <c r="C41" i="23"/>
  <c r="C25" i="34"/>
  <c r="C27" i="34"/>
  <c r="C29" i="34"/>
  <c r="C31" i="34"/>
  <c r="C33" i="34"/>
  <c r="C35" i="34"/>
  <c r="C37" i="34"/>
  <c r="C39" i="34"/>
  <c r="C41" i="34"/>
  <c r="C43" i="27"/>
  <c r="C41" i="27"/>
  <c r="C32" i="27"/>
  <c r="C42" i="27"/>
  <c r="C40" i="27"/>
  <c r="C38" i="27"/>
  <c r="C36" i="27"/>
  <c r="C34" i="27"/>
  <c r="C30" i="27"/>
  <c r="C26" i="27"/>
  <c r="C29" i="27"/>
  <c r="C31" i="27"/>
  <c r="C35" i="27"/>
  <c r="C37" i="27"/>
  <c r="C39" i="27"/>
  <c r="E42" i="28"/>
  <c r="G42" i="28" s="1"/>
  <c r="F42" i="28"/>
  <c r="H42" i="28" s="1"/>
  <c r="C26" i="28"/>
  <c r="C31" i="28"/>
  <c r="C36" i="28"/>
  <c r="E25" i="29"/>
  <c r="G25" i="29" s="1"/>
  <c r="I25" i="29" s="1"/>
  <c r="F30" i="29"/>
  <c r="H30" i="29" s="1"/>
  <c r="J33" i="36"/>
  <c r="C41" i="28"/>
  <c r="C37" i="28"/>
  <c r="C33" i="28"/>
  <c r="C29" i="28"/>
  <c r="C25" i="28"/>
  <c r="C32" i="28"/>
  <c r="C38" i="28"/>
  <c r="C43" i="28"/>
  <c r="C28" i="28"/>
  <c r="C34" i="28"/>
  <c r="C39" i="28"/>
  <c r="C42" i="29"/>
  <c r="C40" i="29"/>
  <c r="C38" i="29"/>
  <c r="C36" i="29"/>
  <c r="C34" i="29"/>
  <c r="C33" i="29"/>
  <c r="C35" i="29"/>
  <c r="C37" i="29"/>
  <c r="C39" i="29"/>
  <c r="C41" i="29"/>
  <c r="C43" i="29"/>
  <c r="C30" i="28"/>
  <c r="C35" i="28"/>
  <c r="C40" i="28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25" i="30"/>
  <c r="C26" i="30"/>
  <c r="C27" i="30"/>
  <c r="C28" i="30"/>
  <c r="C29" i="30"/>
  <c r="C30" i="30"/>
  <c r="C25" i="36"/>
  <c r="C29" i="36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43" i="44"/>
  <c r="F42" i="44"/>
  <c r="F41" i="44"/>
  <c r="F40" i="44"/>
  <c r="F39" i="44"/>
  <c r="F38" i="44"/>
  <c r="F37" i="44"/>
  <c r="F36" i="44"/>
  <c r="F35" i="44"/>
  <c r="F34" i="44"/>
  <c r="F33" i="44"/>
  <c r="F29" i="44"/>
  <c r="F32" i="44"/>
  <c r="F31" i="44"/>
  <c r="F30" i="44"/>
  <c r="F28" i="44"/>
  <c r="F27" i="44"/>
  <c r="F26" i="44"/>
  <c r="F25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C94" i="45"/>
  <c r="D94" i="45" s="1"/>
  <c r="B117" i="45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66" i="45"/>
  <c r="F64" i="45"/>
  <c r="F62" i="45"/>
  <c r="F60" i="45"/>
  <c r="F58" i="45"/>
  <c r="F56" i="45"/>
  <c r="F54" i="45"/>
  <c r="F50" i="45"/>
  <c r="F49" i="45"/>
  <c r="F48" i="45"/>
  <c r="F65" i="45"/>
  <c r="F63" i="45"/>
  <c r="F61" i="45"/>
  <c r="F59" i="45"/>
  <c r="F55" i="45"/>
  <c r="F53" i="45"/>
  <c r="F51" i="45"/>
  <c r="F57" i="45"/>
  <c r="F52" i="45"/>
  <c r="C140" i="44"/>
  <c r="D140" i="44" s="1"/>
  <c r="B163" i="44"/>
  <c r="F158" i="40"/>
  <c r="F157" i="40"/>
  <c r="F156" i="40"/>
  <c r="F155" i="40"/>
  <c r="F154" i="40"/>
  <c r="F153" i="40"/>
  <c r="F152" i="40"/>
  <c r="F151" i="40"/>
  <c r="F150" i="40"/>
  <c r="F149" i="40"/>
  <c r="F148" i="40"/>
  <c r="F147" i="40"/>
  <c r="F146" i="40"/>
  <c r="F145" i="40"/>
  <c r="F144" i="40"/>
  <c r="F143" i="40"/>
  <c r="F142" i="40"/>
  <c r="F141" i="40"/>
  <c r="F140" i="40"/>
  <c r="F89" i="43"/>
  <c r="F88" i="43"/>
  <c r="F87" i="43"/>
  <c r="F86" i="43"/>
  <c r="F85" i="43"/>
  <c r="F84" i="43"/>
  <c r="F80" i="43"/>
  <c r="F76" i="43"/>
  <c r="F72" i="43"/>
  <c r="F81" i="43"/>
  <c r="F77" i="43"/>
  <c r="F73" i="43"/>
  <c r="F82" i="43"/>
  <c r="F78" i="43"/>
  <c r="F74" i="43"/>
  <c r="F83" i="43"/>
  <c r="F79" i="43"/>
  <c r="F75" i="43"/>
  <c r="F71" i="43"/>
  <c r="F66" i="41"/>
  <c r="F65" i="41"/>
  <c r="F64" i="41"/>
  <c r="F63" i="41"/>
  <c r="F62" i="41"/>
  <c r="F61" i="41"/>
  <c r="F60" i="41"/>
  <c r="F59" i="41"/>
  <c r="F58" i="41"/>
  <c r="F57" i="41"/>
  <c r="F53" i="41"/>
  <c r="F50" i="41"/>
  <c r="F56" i="41"/>
  <c r="F52" i="41"/>
  <c r="F55" i="41"/>
  <c r="F51" i="41"/>
  <c r="F48" i="41"/>
  <c r="F54" i="41"/>
  <c r="F49" i="41"/>
  <c r="F41" i="43"/>
  <c r="F37" i="43"/>
  <c r="F40" i="43"/>
  <c r="F43" i="43"/>
  <c r="F39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42" i="43"/>
  <c r="F38" i="43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40" i="41"/>
  <c r="F36" i="41"/>
  <c r="F32" i="41"/>
  <c r="F28" i="41"/>
  <c r="F41" i="41"/>
  <c r="F37" i="41"/>
  <c r="F33" i="41"/>
  <c r="F29" i="41"/>
  <c r="F25" i="41"/>
  <c r="F42" i="41"/>
  <c r="F38" i="41"/>
  <c r="F34" i="41"/>
  <c r="F30" i="41"/>
  <c r="F26" i="41"/>
  <c r="F43" i="41"/>
  <c r="F39" i="41"/>
  <c r="F35" i="41"/>
  <c r="F31" i="41"/>
  <c r="F27" i="41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66" i="43"/>
  <c r="F62" i="43"/>
  <c r="F58" i="43"/>
  <c r="F54" i="43"/>
  <c r="F50" i="43"/>
  <c r="F65" i="43"/>
  <c r="F61" i="43"/>
  <c r="F57" i="43"/>
  <c r="F53" i="43"/>
  <c r="F49" i="43"/>
  <c r="F64" i="43"/>
  <c r="F60" i="43"/>
  <c r="F56" i="43"/>
  <c r="F52" i="43"/>
  <c r="F48" i="43"/>
  <c r="F63" i="43"/>
  <c r="F59" i="43"/>
  <c r="F55" i="43"/>
  <c r="F51" i="43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B186" i="40"/>
  <c r="C163" i="40"/>
  <c r="D163" i="40" s="1"/>
  <c r="F112" i="43"/>
  <c r="F108" i="43"/>
  <c r="F111" i="43"/>
  <c r="F110" i="43"/>
  <c r="F109" i="43"/>
  <c r="F105" i="43"/>
  <c r="F101" i="43"/>
  <c r="F98" i="43"/>
  <c r="F97" i="43"/>
  <c r="F96" i="43"/>
  <c r="F95" i="43"/>
  <c r="F107" i="43"/>
  <c r="F103" i="43"/>
  <c r="F102" i="43"/>
  <c r="F104" i="43"/>
  <c r="F99" i="43"/>
  <c r="F100" i="43"/>
  <c r="F106" i="43"/>
  <c r="F94" i="43"/>
  <c r="B140" i="43"/>
  <c r="C117" i="43"/>
  <c r="D117" i="43" s="1"/>
  <c r="C94" i="42"/>
  <c r="D94" i="42" s="1"/>
  <c r="B117" i="42"/>
  <c r="B94" i="41"/>
  <c r="C71" i="41"/>
  <c r="D71" i="41" s="1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66" i="38"/>
  <c r="F65" i="38"/>
  <c r="F64" i="38"/>
  <c r="F63" i="38"/>
  <c r="F62" i="38"/>
  <c r="F61" i="38"/>
  <c r="F60" i="38"/>
  <c r="F59" i="38"/>
  <c r="F57" i="38"/>
  <c r="F55" i="38"/>
  <c r="F53" i="38"/>
  <c r="F51" i="38"/>
  <c r="F49" i="38"/>
  <c r="F58" i="38"/>
  <c r="F56" i="38"/>
  <c r="F54" i="38"/>
  <c r="F52" i="38"/>
  <c r="F50" i="38"/>
  <c r="F48" i="38"/>
  <c r="F63" i="39"/>
  <c r="F59" i="39"/>
  <c r="F55" i="39"/>
  <c r="F54" i="39"/>
  <c r="F53" i="39"/>
  <c r="F52" i="39"/>
  <c r="F51" i="39"/>
  <c r="F50" i="39"/>
  <c r="F49" i="39"/>
  <c r="F48" i="39"/>
  <c r="F66" i="39"/>
  <c r="F62" i="39"/>
  <c r="F58" i="39"/>
  <c r="F65" i="39"/>
  <c r="F61" i="39"/>
  <c r="F57" i="39"/>
  <c r="F64" i="39"/>
  <c r="F60" i="39"/>
  <c r="F56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2" i="39"/>
  <c r="F73" i="39"/>
  <c r="F71" i="39"/>
  <c r="F76" i="39"/>
  <c r="F74" i="39"/>
  <c r="F75" i="39"/>
  <c r="H29" i="38"/>
  <c r="J29" i="38" s="1"/>
  <c r="I29" i="38"/>
  <c r="K29" i="38" s="1"/>
  <c r="H37" i="38"/>
  <c r="J37" i="38" s="1"/>
  <c r="I37" i="38"/>
  <c r="K37" i="38" s="1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B94" i="38"/>
  <c r="C71" i="38"/>
  <c r="D71" i="38" s="1"/>
  <c r="I30" i="38"/>
  <c r="K30" i="38" s="1"/>
  <c r="B117" i="39"/>
  <c r="C94" i="39"/>
  <c r="D94" i="39" s="1"/>
  <c r="H28" i="38"/>
  <c r="J28" i="38" s="1"/>
  <c r="I28" i="38"/>
  <c r="K28" i="38" s="1"/>
  <c r="H34" i="38"/>
  <c r="J34" i="38" s="1"/>
  <c r="I34" i="38"/>
  <c r="K34" i="38" s="1"/>
  <c r="H33" i="38"/>
  <c r="J33" i="38" s="1"/>
  <c r="I33" i="38"/>
  <c r="K33" i="38" s="1"/>
  <c r="H41" i="38"/>
  <c r="J41" i="38" s="1"/>
  <c r="I41" i="38"/>
  <c r="K41" i="38" s="1"/>
  <c r="I42" i="38"/>
  <c r="K42" i="38" s="1"/>
  <c r="H36" i="38"/>
  <c r="J36" i="38" s="1"/>
  <c r="I36" i="38"/>
  <c r="K36" i="38" s="1"/>
  <c r="I27" i="38"/>
  <c r="K27" i="38" s="1"/>
  <c r="F66" i="37"/>
  <c r="F65" i="37"/>
  <c r="F64" i="37"/>
  <c r="F63" i="37"/>
  <c r="F62" i="37"/>
  <c r="F60" i="37"/>
  <c r="F56" i="37"/>
  <c r="F52" i="37"/>
  <c r="F49" i="37"/>
  <c r="F61" i="37"/>
  <c r="F57" i="37"/>
  <c r="F53" i="37"/>
  <c r="F48" i="37"/>
  <c r="F58" i="37"/>
  <c r="F54" i="37"/>
  <c r="F59" i="37"/>
  <c r="F55" i="37"/>
  <c r="F51" i="37"/>
  <c r="F50" i="37"/>
  <c r="B140" i="37"/>
  <c r="C117" i="37"/>
  <c r="D117" i="37" s="1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H30" i="37"/>
  <c r="J30" i="37" s="1"/>
  <c r="I30" i="37"/>
  <c r="K30" i="37" s="1"/>
  <c r="I33" i="37"/>
  <c r="K33" i="37" s="1"/>
  <c r="H33" i="37"/>
  <c r="J33" i="37" s="1"/>
  <c r="I39" i="37"/>
  <c r="K39" i="37" s="1"/>
  <c r="H39" i="37"/>
  <c r="J39" i="37" s="1"/>
  <c r="H43" i="37"/>
  <c r="J43" i="37" s="1"/>
  <c r="F109" i="37"/>
  <c r="F112" i="37"/>
  <c r="F111" i="37"/>
  <c r="F110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I32" i="37"/>
  <c r="K32" i="37" s="1"/>
  <c r="H27" i="37"/>
  <c r="J27" i="37" s="1"/>
  <c r="I27" i="37"/>
  <c r="K27" i="37" s="1"/>
  <c r="H36" i="37"/>
  <c r="J36" i="37" s="1"/>
  <c r="I40" i="37"/>
  <c r="K40" i="37" s="1"/>
  <c r="H40" i="37"/>
  <c r="J40" i="37" s="1"/>
  <c r="I31" i="37"/>
  <c r="K31" i="37" s="1"/>
  <c r="H31" i="37"/>
  <c r="J31" i="37" s="1"/>
  <c r="I37" i="37"/>
  <c r="K37" i="37" s="1"/>
  <c r="I41" i="37"/>
  <c r="K41" i="37" s="1"/>
  <c r="H41" i="37"/>
  <c r="J41" i="37" s="1"/>
  <c r="H28" i="37"/>
  <c r="J28" i="37" s="1"/>
  <c r="I28" i="37"/>
  <c r="K28" i="37" s="1"/>
  <c r="H29" i="37"/>
  <c r="J29" i="37" s="1"/>
  <c r="I29" i="37"/>
  <c r="K29" i="37" s="1"/>
  <c r="I42" i="37"/>
  <c r="K42" i="37" s="1"/>
  <c r="H42" i="37"/>
  <c r="J42" i="37" s="1"/>
  <c r="E12" i="32"/>
  <c r="E11" i="32"/>
  <c r="E17" i="32"/>
  <c r="D16" i="32"/>
  <c r="E10" i="32"/>
  <c r="D11" i="45"/>
  <c r="E16" i="32"/>
  <c r="E8" i="32"/>
  <c r="E15" i="32"/>
  <c r="E9" i="32"/>
  <c r="D14" i="32"/>
  <c r="D13" i="32"/>
  <c r="E13" i="32"/>
  <c r="E14" i="32"/>
  <c r="D9" i="32"/>
  <c r="D10" i="32"/>
  <c r="I38" i="37" l="1"/>
  <c r="K38" i="37" s="1"/>
  <c r="K8" i="32"/>
  <c r="H32" i="38"/>
  <c r="J32" i="38" s="1"/>
  <c r="H26" i="38"/>
  <c r="J26" i="38" s="1"/>
  <c r="H35" i="37"/>
  <c r="J35" i="37" s="1"/>
  <c r="L35" i="37" s="1"/>
  <c r="H34" i="37"/>
  <c r="J34" i="37" s="1"/>
  <c r="L34" i="37" s="1"/>
  <c r="I25" i="37"/>
  <c r="K25" i="37" s="1"/>
  <c r="I35" i="38"/>
  <c r="K35" i="38" s="1"/>
  <c r="M35" i="38" s="1"/>
  <c r="N35" i="38" s="1"/>
  <c r="H39" i="38"/>
  <c r="J39" i="38" s="1"/>
  <c r="I38" i="38"/>
  <c r="K38" i="38" s="1"/>
  <c r="L38" i="38" s="1"/>
  <c r="F18" i="29"/>
  <c r="E27" i="36"/>
  <c r="G27" i="36" s="1"/>
  <c r="I27" i="36" s="1"/>
  <c r="E40" i="36"/>
  <c r="G40" i="36" s="1"/>
  <c r="F13" i="27"/>
  <c r="F32" i="36"/>
  <c r="H32" i="36" s="1"/>
  <c r="J32" i="36" s="1"/>
  <c r="E27" i="28"/>
  <c r="G27" i="28" s="1"/>
  <c r="I27" i="28" s="1"/>
  <c r="F18" i="31"/>
  <c r="F8" i="31"/>
  <c r="E31" i="29"/>
  <c r="G31" i="29" s="1"/>
  <c r="I31" i="29" s="1"/>
  <c r="F11" i="28"/>
  <c r="F17" i="35"/>
  <c r="F15" i="23"/>
  <c r="E36" i="36"/>
  <c r="G36" i="36" s="1"/>
  <c r="I36" i="36" s="1"/>
  <c r="F19" i="36"/>
  <c r="E27" i="29"/>
  <c r="G27" i="29" s="1"/>
  <c r="I27" i="29" s="1"/>
  <c r="F20" i="29"/>
  <c r="F12" i="27"/>
  <c r="F17" i="30"/>
  <c r="F13" i="28"/>
  <c r="F20" i="28"/>
  <c r="F12" i="36"/>
  <c r="F12" i="29"/>
  <c r="F8" i="27"/>
  <c r="F17" i="27"/>
  <c r="E35" i="33"/>
  <c r="G35" i="33" s="1"/>
  <c r="F9" i="36"/>
  <c r="F17" i="36"/>
  <c r="F18" i="36"/>
  <c r="F11" i="36"/>
  <c r="F11" i="35"/>
  <c r="K14" i="32"/>
  <c r="H26" i="37"/>
  <c r="J26" i="37" s="1"/>
  <c r="L26" i="37" s="1"/>
  <c r="F20" i="36"/>
  <c r="F13" i="36"/>
  <c r="F10" i="36"/>
  <c r="J30" i="29"/>
  <c r="F27" i="27"/>
  <c r="H27" i="27" s="1"/>
  <c r="J27" i="27" s="1"/>
  <c r="I43" i="38"/>
  <c r="K43" i="38" s="1"/>
  <c r="M43" i="38" s="1"/>
  <c r="N43" i="38" s="1"/>
  <c r="I31" i="38"/>
  <c r="K31" i="38" s="1"/>
  <c r="M31" i="38" s="1"/>
  <c r="N31" i="38" s="1"/>
  <c r="F15" i="36"/>
  <c r="F8" i="36"/>
  <c r="F14" i="36"/>
  <c r="F9" i="29"/>
  <c r="F19" i="27"/>
  <c r="E36" i="34"/>
  <c r="G36" i="34" s="1"/>
  <c r="I36" i="34" s="1"/>
  <c r="I25" i="27"/>
  <c r="F13" i="31"/>
  <c r="F10" i="27"/>
  <c r="F26" i="29"/>
  <c r="H26" i="29" s="1"/>
  <c r="J26" i="29" s="1"/>
  <c r="F15" i="27"/>
  <c r="F20" i="31"/>
  <c r="E32" i="34"/>
  <c r="G32" i="34" s="1"/>
  <c r="I32" i="34" s="1"/>
  <c r="F16" i="31"/>
  <c r="F19" i="34"/>
  <c r="F8" i="29"/>
  <c r="F19" i="31"/>
  <c r="F8" i="33"/>
  <c r="F20" i="35"/>
  <c r="F16" i="29"/>
  <c r="F17" i="34"/>
  <c r="F16" i="27"/>
  <c r="F26" i="36"/>
  <c r="H26" i="36" s="1"/>
  <c r="J26" i="36" s="1"/>
  <c r="F10" i="29"/>
  <c r="E29" i="29"/>
  <c r="G29" i="29" s="1"/>
  <c r="I29" i="29" s="1"/>
  <c r="F18" i="34"/>
  <c r="E40" i="34"/>
  <c r="G40" i="34" s="1"/>
  <c r="I40" i="34" s="1"/>
  <c r="F10" i="28"/>
  <c r="F19" i="33"/>
  <c r="F12" i="23"/>
  <c r="F8" i="34"/>
  <c r="E30" i="34"/>
  <c r="G30" i="34" s="1"/>
  <c r="I30" i="34" s="1"/>
  <c r="F16" i="33"/>
  <c r="F9" i="33"/>
  <c r="F17" i="29"/>
  <c r="F12" i="28"/>
  <c r="F11" i="29"/>
  <c r="F18" i="28"/>
  <c r="F14" i="29"/>
  <c r="F20" i="27"/>
  <c r="F14" i="27"/>
  <c r="F18" i="27"/>
  <c r="F19" i="23"/>
  <c r="E28" i="34"/>
  <c r="G28" i="34" s="1"/>
  <c r="I28" i="34" s="1"/>
  <c r="F39" i="33"/>
  <c r="H39" i="33" s="1"/>
  <c r="I39" i="33" s="1"/>
  <c r="F10" i="31"/>
  <c r="F11" i="27"/>
  <c r="I40" i="36"/>
  <c r="F9" i="31"/>
  <c r="F39" i="36"/>
  <c r="H39" i="36" s="1"/>
  <c r="J39" i="36" s="1"/>
  <c r="F11" i="31"/>
  <c r="F17" i="33"/>
  <c r="F19" i="35"/>
  <c r="F9" i="30"/>
  <c r="F35" i="36"/>
  <c r="H35" i="36" s="1"/>
  <c r="J35" i="36" s="1"/>
  <c r="F13" i="29"/>
  <c r="F15" i="29"/>
  <c r="F32" i="29"/>
  <c r="H32" i="29" s="1"/>
  <c r="J32" i="29" s="1"/>
  <c r="F28" i="29"/>
  <c r="H28" i="29" s="1"/>
  <c r="J28" i="29" s="1"/>
  <c r="F19" i="29"/>
  <c r="F33" i="27"/>
  <c r="H33" i="27" s="1"/>
  <c r="J33" i="27" s="1"/>
  <c r="F9" i="27"/>
  <c r="F12" i="31"/>
  <c r="E42" i="34"/>
  <c r="G42" i="34" s="1"/>
  <c r="I42" i="34" s="1"/>
  <c r="E34" i="34"/>
  <c r="G34" i="34" s="1"/>
  <c r="I34" i="34" s="1"/>
  <c r="E26" i="34"/>
  <c r="G26" i="34" s="1"/>
  <c r="I26" i="34" s="1"/>
  <c r="K9" i="32"/>
  <c r="F14" i="31"/>
  <c r="F30" i="36"/>
  <c r="H30" i="36" s="1"/>
  <c r="J30" i="36" s="1"/>
  <c r="F18" i="35"/>
  <c r="F17" i="31"/>
  <c r="L43" i="37"/>
  <c r="L33" i="37"/>
  <c r="H25" i="38"/>
  <c r="J25" i="38" s="1"/>
  <c r="M25" i="38" s="1"/>
  <c r="N25" i="38" s="1"/>
  <c r="H40" i="38"/>
  <c r="J40" i="38" s="1"/>
  <c r="M40" i="38" s="1"/>
  <c r="N40" i="38" s="1"/>
  <c r="F38" i="36"/>
  <c r="H38" i="36" s="1"/>
  <c r="J38" i="36" s="1"/>
  <c r="F42" i="36"/>
  <c r="H42" i="36" s="1"/>
  <c r="I42" i="36" s="1"/>
  <c r="F16" i="28"/>
  <c r="F8" i="30"/>
  <c r="F18" i="30"/>
  <c r="F15" i="28"/>
  <c r="F17" i="28"/>
  <c r="E28" i="27"/>
  <c r="G28" i="27" s="1"/>
  <c r="I28" i="27" s="1"/>
  <c r="F14" i="34"/>
  <c r="F10" i="23"/>
  <c r="F14" i="23"/>
  <c r="F17" i="23"/>
  <c r="F9" i="34"/>
  <c r="F15" i="35"/>
  <c r="F11" i="33"/>
  <c r="K19" i="32"/>
  <c r="K11" i="32"/>
  <c r="F14" i="33"/>
  <c r="F12" i="33"/>
  <c r="F15" i="33"/>
  <c r="K18" i="32"/>
  <c r="K13" i="32"/>
  <c r="K15" i="32"/>
  <c r="F11" i="23"/>
  <c r="F9" i="35"/>
  <c r="F12" i="30"/>
  <c r="D117" i="32"/>
  <c r="F134" i="32" s="1"/>
  <c r="D186" i="32"/>
  <c r="F204" i="32" s="1"/>
  <c r="F16" i="23"/>
  <c r="I30" i="36"/>
  <c r="F15" i="30"/>
  <c r="F8" i="28"/>
  <c r="F10" i="30"/>
  <c r="F14" i="28"/>
  <c r="F9" i="28"/>
  <c r="F12" i="34"/>
  <c r="F20" i="23"/>
  <c r="F9" i="23"/>
  <c r="F11" i="34"/>
  <c r="F20" i="34"/>
  <c r="F13" i="34"/>
  <c r="F10" i="33"/>
  <c r="F13" i="33"/>
  <c r="F13" i="35"/>
  <c r="K10" i="32"/>
  <c r="K16" i="32"/>
  <c r="J31" i="33"/>
  <c r="F19" i="30"/>
  <c r="F12" i="35"/>
  <c r="F10" i="35"/>
  <c r="F13" i="30"/>
  <c r="F18" i="33"/>
  <c r="K20" i="32"/>
  <c r="F14" i="35"/>
  <c r="F19" i="28"/>
  <c r="F16" i="34"/>
  <c r="M36" i="38"/>
  <c r="N36" i="38" s="1"/>
  <c r="M41" i="38"/>
  <c r="N41" i="38" s="1"/>
  <c r="M28" i="38"/>
  <c r="N28" i="38" s="1"/>
  <c r="M39" i="38"/>
  <c r="N39" i="38" s="1"/>
  <c r="M30" i="38"/>
  <c r="N30" i="38" s="1"/>
  <c r="F11" i="30"/>
  <c r="F16" i="30"/>
  <c r="F14" i="30"/>
  <c r="F10" i="34"/>
  <c r="F18" i="23"/>
  <c r="F8" i="23"/>
  <c r="F13" i="23"/>
  <c r="F15" i="34"/>
  <c r="F25" i="33"/>
  <c r="H25" i="33" s="1"/>
  <c r="J25" i="33" s="1"/>
  <c r="K12" i="32"/>
  <c r="F20" i="33"/>
  <c r="F8" i="35"/>
  <c r="K17" i="32"/>
  <c r="F20" i="30"/>
  <c r="F16" i="35"/>
  <c r="F15" i="31"/>
  <c r="D25" i="32"/>
  <c r="F36" i="32" s="1"/>
  <c r="D232" i="32"/>
  <c r="F248" i="32" s="1"/>
  <c r="D94" i="32"/>
  <c r="F109" i="32" s="1"/>
  <c r="L39" i="37"/>
  <c r="M27" i="38"/>
  <c r="N27" i="38" s="1"/>
  <c r="M42" i="38"/>
  <c r="N42" i="38" s="1"/>
  <c r="M33" i="38"/>
  <c r="N33" i="38" s="1"/>
  <c r="M34" i="38"/>
  <c r="N34" i="38" s="1"/>
  <c r="I43" i="34"/>
  <c r="J43" i="35"/>
  <c r="F41" i="36"/>
  <c r="H41" i="36" s="1"/>
  <c r="J25" i="29"/>
  <c r="J42" i="28"/>
  <c r="I39" i="23"/>
  <c r="E37" i="36"/>
  <c r="G37" i="36" s="1"/>
  <c r="F37" i="36"/>
  <c r="H37" i="36" s="1"/>
  <c r="J43" i="31"/>
  <c r="E43" i="36"/>
  <c r="G43" i="36" s="1"/>
  <c r="F43" i="36"/>
  <c r="H43" i="36" s="1"/>
  <c r="E28" i="36"/>
  <c r="G28" i="36" s="1"/>
  <c r="F28" i="36"/>
  <c r="H28" i="36" s="1"/>
  <c r="I30" i="29"/>
  <c r="I35" i="33"/>
  <c r="F31" i="36"/>
  <c r="H31" i="36" s="1"/>
  <c r="E31" i="36"/>
  <c r="G31" i="36" s="1"/>
  <c r="E34" i="36"/>
  <c r="G34" i="36" s="1"/>
  <c r="F34" i="36"/>
  <c r="H34" i="36" s="1"/>
  <c r="J25" i="27"/>
  <c r="L29" i="37"/>
  <c r="M37" i="37"/>
  <c r="N37" i="37" s="1"/>
  <c r="L27" i="37"/>
  <c r="L38" i="37"/>
  <c r="L41" i="37"/>
  <c r="L36" i="37"/>
  <c r="L32" i="37"/>
  <c r="F29" i="30"/>
  <c r="H29" i="30" s="1"/>
  <c r="E29" i="30"/>
  <c r="G29" i="30" s="1"/>
  <c r="E25" i="30"/>
  <c r="G25" i="30" s="1"/>
  <c r="F25" i="30"/>
  <c r="H25" i="30" s="1"/>
  <c r="F34" i="30"/>
  <c r="H34" i="30" s="1"/>
  <c r="E34" i="30"/>
  <c r="G34" i="30" s="1"/>
  <c r="F38" i="30"/>
  <c r="H38" i="30" s="1"/>
  <c r="E38" i="30"/>
  <c r="G38" i="30" s="1"/>
  <c r="F42" i="30"/>
  <c r="H42" i="30" s="1"/>
  <c r="E42" i="30"/>
  <c r="G42" i="30" s="1"/>
  <c r="J36" i="36"/>
  <c r="J27" i="36"/>
  <c r="J40" i="36"/>
  <c r="F40" i="28"/>
  <c r="H40" i="28" s="1"/>
  <c r="E40" i="28"/>
  <c r="G40" i="28" s="1"/>
  <c r="F37" i="29"/>
  <c r="H37" i="29" s="1"/>
  <c r="E37" i="29"/>
  <c r="G37" i="29" s="1"/>
  <c r="E34" i="29"/>
  <c r="G34" i="29" s="1"/>
  <c r="F34" i="29"/>
  <c r="H34" i="29" s="1"/>
  <c r="E42" i="29"/>
  <c r="G42" i="29" s="1"/>
  <c r="F42" i="29"/>
  <c r="H42" i="29" s="1"/>
  <c r="E38" i="28"/>
  <c r="G38" i="28" s="1"/>
  <c r="F38" i="28"/>
  <c r="H38" i="28" s="1"/>
  <c r="F37" i="28"/>
  <c r="H37" i="28" s="1"/>
  <c r="E37" i="28"/>
  <c r="G37" i="28" s="1"/>
  <c r="F36" i="28"/>
  <c r="H36" i="28" s="1"/>
  <c r="E36" i="28"/>
  <c r="G36" i="28" s="1"/>
  <c r="I32" i="29"/>
  <c r="I42" i="28"/>
  <c r="F35" i="27"/>
  <c r="H35" i="27" s="1"/>
  <c r="E35" i="27"/>
  <c r="G35" i="27" s="1"/>
  <c r="E36" i="27"/>
  <c r="G36" i="27" s="1"/>
  <c r="F36" i="27"/>
  <c r="H36" i="27" s="1"/>
  <c r="F32" i="27"/>
  <c r="H32" i="27" s="1"/>
  <c r="E32" i="27"/>
  <c r="G32" i="27" s="1"/>
  <c r="E39" i="34"/>
  <c r="G39" i="34" s="1"/>
  <c r="F39" i="34"/>
  <c r="H39" i="34" s="1"/>
  <c r="E31" i="34"/>
  <c r="G31" i="34" s="1"/>
  <c r="F31" i="34"/>
  <c r="H31" i="34" s="1"/>
  <c r="I27" i="27"/>
  <c r="F35" i="31"/>
  <c r="H35" i="31" s="1"/>
  <c r="E35" i="31"/>
  <c r="G35" i="31" s="1"/>
  <c r="F27" i="31"/>
  <c r="H27" i="31" s="1"/>
  <c r="E27" i="31"/>
  <c r="G27" i="31" s="1"/>
  <c r="E30" i="31"/>
  <c r="G30" i="31" s="1"/>
  <c r="F30" i="31"/>
  <c r="H30" i="31" s="1"/>
  <c r="E38" i="31"/>
  <c r="G38" i="31" s="1"/>
  <c r="F38" i="31"/>
  <c r="H38" i="31" s="1"/>
  <c r="F28" i="23"/>
  <c r="H28" i="23" s="1"/>
  <c r="E28" i="23"/>
  <c r="G28" i="23" s="1"/>
  <c r="F36" i="23"/>
  <c r="H36" i="23" s="1"/>
  <c r="E36" i="23"/>
  <c r="G36" i="23" s="1"/>
  <c r="E43" i="23"/>
  <c r="G43" i="23" s="1"/>
  <c r="F43" i="23"/>
  <c r="H43" i="23" s="1"/>
  <c r="E33" i="23"/>
  <c r="G33" i="23" s="1"/>
  <c r="F33" i="23"/>
  <c r="H33" i="23" s="1"/>
  <c r="E25" i="23"/>
  <c r="G25" i="23" s="1"/>
  <c r="F25" i="23"/>
  <c r="H25" i="23" s="1"/>
  <c r="J39" i="23"/>
  <c r="J36" i="34"/>
  <c r="F40" i="33"/>
  <c r="H40" i="33" s="1"/>
  <c r="E40" i="33"/>
  <c r="G40" i="33" s="1"/>
  <c r="F43" i="33"/>
  <c r="H43" i="33" s="1"/>
  <c r="E43" i="33"/>
  <c r="G43" i="33" s="1"/>
  <c r="F38" i="33"/>
  <c r="H38" i="33" s="1"/>
  <c r="E38" i="33"/>
  <c r="G38" i="33" s="1"/>
  <c r="F40" i="35"/>
  <c r="H40" i="35" s="1"/>
  <c r="E40" i="35"/>
  <c r="G40" i="35" s="1"/>
  <c r="F36" i="35"/>
  <c r="H36" i="35" s="1"/>
  <c r="E36" i="35"/>
  <c r="G36" i="35" s="1"/>
  <c r="F32" i="35"/>
  <c r="H32" i="35" s="1"/>
  <c r="E32" i="35"/>
  <c r="G32" i="35" s="1"/>
  <c r="F28" i="35"/>
  <c r="H28" i="35" s="1"/>
  <c r="E28" i="35"/>
  <c r="G28" i="35" s="1"/>
  <c r="J30" i="34"/>
  <c r="I31" i="33"/>
  <c r="F28" i="30"/>
  <c r="H28" i="30" s="1"/>
  <c r="E28" i="30"/>
  <c r="G28" i="30" s="1"/>
  <c r="E31" i="30"/>
  <c r="G31" i="30" s="1"/>
  <c r="F31" i="30"/>
  <c r="H31" i="30" s="1"/>
  <c r="E35" i="30"/>
  <c r="G35" i="30" s="1"/>
  <c r="F35" i="30"/>
  <c r="H35" i="30" s="1"/>
  <c r="E39" i="30"/>
  <c r="G39" i="30" s="1"/>
  <c r="F39" i="30"/>
  <c r="H39" i="30" s="1"/>
  <c r="E43" i="30"/>
  <c r="G43" i="30" s="1"/>
  <c r="F43" i="30"/>
  <c r="H43" i="30" s="1"/>
  <c r="F35" i="28"/>
  <c r="H35" i="28" s="1"/>
  <c r="E35" i="28"/>
  <c r="G35" i="28" s="1"/>
  <c r="F43" i="29"/>
  <c r="H43" i="29" s="1"/>
  <c r="E43" i="29"/>
  <c r="G43" i="29" s="1"/>
  <c r="F35" i="29"/>
  <c r="H35" i="29" s="1"/>
  <c r="E35" i="29"/>
  <c r="G35" i="29" s="1"/>
  <c r="E36" i="29"/>
  <c r="G36" i="29" s="1"/>
  <c r="F36" i="29"/>
  <c r="H36" i="29" s="1"/>
  <c r="F39" i="28"/>
  <c r="H39" i="28" s="1"/>
  <c r="E39" i="28"/>
  <c r="G39" i="28" s="1"/>
  <c r="F32" i="28"/>
  <c r="H32" i="28" s="1"/>
  <c r="E32" i="28"/>
  <c r="G32" i="28" s="1"/>
  <c r="F41" i="28"/>
  <c r="H41" i="28" s="1"/>
  <c r="E41" i="28"/>
  <c r="G41" i="28" s="1"/>
  <c r="F31" i="28"/>
  <c r="H31" i="28" s="1"/>
  <c r="E31" i="28"/>
  <c r="G31" i="28" s="1"/>
  <c r="I28" i="29"/>
  <c r="J27" i="28"/>
  <c r="E31" i="27"/>
  <c r="G31" i="27" s="1"/>
  <c r="F31" i="27"/>
  <c r="H31" i="27" s="1"/>
  <c r="F26" i="27"/>
  <c r="H26" i="27" s="1"/>
  <c r="E26" i="27"/>
  <c r="G26" i="27" s="1"/>
  <c r="E38" i="27"/>
  <c r="G38" i="27" s="1"/>
  <c r="F38" i="27"/>
  <c r="H38" i="27" s="1"/>
  <c r="F41" i="27"/>
  <c r="H41" i="27" s="1"/>
  <c r="E41" i="27"/>
  <c r="G41" i="27" s="1"/>
  <c r="E37" i="34"/>
  <c r="G37" i="34" s="1"/>
  <c r="F37" i="34"/>
  <c r="H37" i="34" s="1"/>
  <c r="E29" i="34"/>
  <c r="G29" i="34" s="1"/>
  <c r="F29" i="34"/>
  <c r="H29" i="34" s="1"/>
  <c r="E41" i="23"/>
  <c r="G41" i="23" s="1"/>
  <c r="F41" i="23"/>
  <c r="H41" i="23" s="1"/>
  <c r="F33" i="31"/>
  <c r="H33" i="31" s="1"/>
  <c r="E33" i="31"/>
  <c r="G33" i="31" s="1"/>
  <c r="F25" i="31"/>
  <c r="H25" i="31" s="1"/>
  <c r="E25" i="31"/>
  <c r="G25" i="31" s="1"/>
  <c r="E32" i="31"/>
  <c r="G32" i="31" s="1"/>
  <c r="F32" i="31"/>
  <c r="H32" i="31" s="1"/>
  <c r="E39" i="31"/>
  <c r="G39" i="31" s="1"/>
  <c r="F39" i="31"/>
  <c r="H39" i="31" s="1"/>
  <c r="F30" i="23"/>
  <c r="H30" i="23" s="1"/>
  <c r="E30" i="23"/>
  <c r="G30" i="23" s="1"/>
  <c r="F38" i="23"/>
  <c r="H38" i="23" s="1"/>
  <c r="E38" i="23"/>
  <c r="G38" i="23" s="1"/>
  <c r="F40" i="31"/>
  <c r="H40" i="31" s="1"/>
  <c r="E40" i="31"/>
  <c r="G40" i="31" s="1"/>
  <c r="E31" i="23"/>
  <c r="G31" i="23" s="1"/>
  <c r="F31" i="23"/>
  <c r="H31" i="23" s="1"/>
  <c r="E41" i="31"/>
  <c r="G41" i="31" s="1"/>
  <c r="F41" i="31"/>
  <c r="H41" i="31" s="1"/>
  <c r="F26" i="33"/>
  <c r="H26" i="33" s="1"/>
  <c r="E26" i="33"/>
  <c r="G26" i="33" s="1"/>
  <c r="E33" i="33"/>
  <c r="G33" i="33" s="1"/>
  <c r="F33" i="33"/>
  <c r="H33" i="33" s="1"/>
  <c r="F28" i="33"/>
  <c r="H28" i="33" s="1"/>
  <c r="E28" i="33"/>
  <c r="G28" i="33" s="1"/>
  <c r="F41" i="33"/>
  <c r="H41" i="33" s="1"/>
  <c r="E41" i="33"/>
  <c r="G41" i="33" s="1"/>
  <c r="E39" i="35"/>
  <c r="G39" i="35" s="1"/>
  <c r="F39" i="35"/>
  <c r="H39" i="35" s="1"/>
  <c r="E35" i="35"/>
  <c r="G35" i="35" s="1"/>
  <c r="F35" i="35"/>
  <c r="H35" i="35" s="1"/>
  <c r="E31" i="35"/>
  <c r="G31" i="35" s="1"/>
  <c r="F31" i="35"/>
  <c r="H31" i="35" s="1"/>
  <c r="E27" i="35"/>
  <c r="G27" i="35" s="1"/>
  <c r="F27" i="35"/>
  <c r="H27" i="35" s="1"/>
  <c r="E29" i="33"/>
  <c r="G29" i="33" s="1"/>
  <c r="F29" i="33"/>
  <c r="H29" i="33" s="1"/>
  <c r="F29" i="36"/>
  <c r="H29" i="36" s="1"/>
  <c r="E29" i="36"/>
  <c r="G29" i="36" s="1"/>
  <c r="F27" i="30"/>
  <c r="H27" i="30" s="1"/>
  <c r="E27" i="30"/>
  <c r="G27" i="30" s="1"/>
  <c r="F32" i="30"/>
  <c r="H32" i="30" s="1"/>
  <c r="E32" i="30"/>
  <c r="G32" i="30" s="1"/>
  <c r="F36" i="30"/>
  <c r="H36" i="30" s="1"/>
  <c r="E36" i="30"/>
  <c r="G36" i="30" s="1"/>
  <c r="F40" i="30"/>
  <c r="H40" i="30" s="1"/>
  <c r="E40" i="30"/>
  <c r="G40" i="30" s="1"/>
  <c r="I32" i="36"/>
  <c r="E30" i="28"/>
  <c r="G30" i="28" s="1"/>
  <c r="F30" i="28"/>
  <c r="H30" i="28" s="1"/>
  <c r="F41" i="29"/>
  <c r="H41" i="29" s="1"/>
  <c r="E41" i="29"/>
  <c r="G41" i="29" s="1"/>
  <c r="F33" i="29"/>
  <c r="H33" i="29" s="1"/>
  <c r="E33" i="29"/>
  <c r="G33" i="29" s="1"/>
  <c r="E38" i="29"/>
  <c r="G38" i="29" s="1"/>
  <c r="F38" i="29"/>
  <c r="H38" i="29" s="1"/>
  <c r="E34" i="28"/>
  <c r="G34" i="28" s="1"/>
  <c r="F34" i="28"/>
  <c r="H34" i="28" s="1"/>
  <c r="F25" i="28"/>
  <c r="H25" i="28" s="1"/>
  <c r="E25" i="28"/>
  <c r="G25" i="28" s="1"/>
  <c r="E29" i="28"/>
  <c r="G29" i="28" s="1"/>
  <c r="F29" i="28"/>
  <c r="H29" i="28" s="1"/>
  <c r="F39" i="27"/>
  <c r="H39" i="27" s="1"/>
  <c r="E39" i="27"/>
  <c r="G39" i="27" s="1"/>
  <c r="F29" i="27"/>
  <c r="H29" i="27" s="1"/>
  <c r="E29" i="27"/>
  <c r="G29" i="27" s="1"/>
  <c r="F30" i="27"/>
  <c r="H30" i="27" s="1"/>
  <c r="E30" i="27"/>
  <c r="G30" i="27" s="1"/>
  <c r="E40" i="27"/>
  <c r="G40" i="27" s="1"/>
  <c r="F40" i="27"/>
  <c r="H40" i="27" s="1"/>
  <c r="F43" i="27"/>
  <c r="H43" i="27" s="1"/>
  <c r="E43" i="27"/>
  <c r="G43" i="27" s="1"/>
  <c r="E35" i="34"/>
  <c r="G35" i="34" s="1"/>
  <c r="F35" i="34"/>
  <c r="H35" i="34" s="1"/>
  <c r="E27" i="34"/>
  <c r="G27" i="34" s="1"/>
  <c r="F27" i="34"/>
  <c r="H27" i="34" s="1"/>
  <c r="F42" i="31"/>
  <c r="H42" i="31" s="1"/>
  <c r="E42" i="31"/>
  <c r="G42" i="31" s="1"/>
  <c r="F31" i="31"/>
  <c r="H31" i="31" s="1"/>
  <c r="E31" i="31"/>
  <c r="G31" i="31" s="1"/>
  <c r="E26" i="31"/>
  <c r="G26" i="31" s="1"/>
  <c r="F26" i="31"/>
  <c r="H26" i="31" s="1"/>
  <c r="E34" i="31"/>
  <c r="G34" i="31" s="1"/>
  <c r="F34" i="31"/>
  <c r="H34" i="31" s="1"/>
  <c r="F32" i="23"/>
  <c r="H32" i="23" s="1"/>
  <c r="E32" i="23"/>
  <c r="G32" i="23" s="1"/>
  <c r="F40" i="23"/>
  <c r="H40" i="23" s="1"/>
  <c r="E40" i="23"/>
  <c r="G40" i="23" s="1"/>
  <c r="E37" i="23"/>
  <c r="G37" i="23" s="1"/>
  <c r="F37" i="23"/>
  <c r="H37" i="23" s="1"/>
  <c r="E29" i="23"/>
  <c r="G29" i="23" s="1"/>
  <c r="F29" i="23"/>
  <c r="H29" i="23" s="1"/>
  <c r="E27" i="33"/>
  <c r="G27" i="33" s="1"/>
  <c r="F27" i="33"/>
  <c r="H27" i="33" s="1"/>
  <c r="F30" i="33"/>
  <c r="H30" i="33" s="1"/>
  <c r="E30" i="33"/>
  <c r="G30" i="33" s="1"/>
  <c r="F36" i="33"/>
  <c r="H36" i="33" s="1"/>
  <c r="E36" i="33"/>
  <c r="G36" i="33" s="1"/>
  <c r="F32" i="33"/>
  <c r="H32" i="33" s="1"/>
  <c r="E32" i="33"/>
  <c r="G32" i="33" s="1"/>
  <c r="F42" i="35"/>
  <c r="H42" i="35" s="1"/>
  <c r="E42" i="35"/>
  <c r="G42" i="35" s="1"/>
  <c r="F38" i="35"/>
  <c r="H38" i="35" s="1"/>
  <c r="E38" i="35"/>
  <c r="G38" i="35" s="1"/>
  <c r="F34" i="35"/>
  <c r="H34" i="35" s="1"/>
  <c r="E34" i="35"/>
  <c r="G34" i="35" s="1"/>
  <c r="F30" i="35"/>
  <c r="H30" i="35" s="1"/>
  <c r="E30" i="35"/>
  <c r="G30" i="35" s="1"/>
  <c r="F26" i="35"/>
  <c r="H26" i="35" s="1"/>
  <c r="E26" i="35"/>
  <c r="G26" i="35" s="1"/>
  <c r="J34" i="34"/>
  <c r="J32" i="34"/>
  <c r="M42" i="37"/>
  <c r="N42" i="37" s="1"/>
  <c r="L28" i="37"/>
  <c r="M31" i="37"/>
  <c r="N31" i="37" s="1"/>
  <c r="M40" i="37"/>
  <c r="N40" i="37" s="1"/>
  <c r="F25" i="36"/>
  <c r="H25" i="36" s="1"/>
  <c r="E25" i="36"/>
  <c r="G25" i="36" s="1"/>
  <c r="F30" i="30"/>
  <c r="H30" i="30" s="1"/>
  <c r="E30" i="30"/>
  <c r="G30" i="30" s="1"/>
  <c r="F26" i="30"/>
  <c r="H26" i="30" s="1"/>
  <c r="E26" i="30"/>
  <c r="G26" i="30" s="1"/>
  <c r="F33" i="30"/>
  <c r="H33" i="30" s="1"/>
  <c r="E33" i="30"/>
  <c r="G33" i="30" s="1"/>
  <c r="F37" i="30"/>
  <c r="H37" i="30" s="1"/>
  <c r="E37" i="30"/>
  <c r="G37" i="30" s="1"/>
  <c r="F41" i="30"/>
  <c r="H41" i="30" s="1"/>
  <c r="E41" i="30"/>
  <c r="G41" i="30" s="1"/>
  <c r="J42" i="36"/>
  <c r="F39" i="29"/>
  <c r="H39" i="29" s="1"/>
  <c r="E39" i="29"/>
  <c r="G39" i="29" s="1"/>
  <c r="E40" i="29"/>
  <c r="G40" i="29" s="1"/>
  <c r="F40" i="29"/>
  <c r="H40" i="29" s="1"/>
  <c r="E28" i="28"/>
  <c r="G28" i="28" s="1"/>
  <c r="F28" i="28"/>
  <c r="H28" i="28" s="1"/>
  <c r="I26" i="36"/>
  <c r="F43" i="28"/>
  <c r="H43" i="28" s="1"/>
  <c r="E43" i="28"/>
  <c r="G43" i="28" s="1"/>
  <c r="F33" i="28"/>
  <c r="H33" i="28" s="1"/>
  <c r="E33" i="28"/>
  <c r="G33" i="28" s="1"/>
  <c r="F26" i="28"/>
  <c r="H26" i="28" s="1"/>
  <c r="E26" i="28"/>
  <c r="G26" i="28" s="1"/>
  <c r="J31" i="29"/>
  <c r="F37" i="27"/>
  <c r="H37" i="27" s="1"/>
  <c r="E37" i="27"/>
  <c r="G37" i="27" s="1"/>
  <c r="F34" i="27"/>
  <c r="H34" i="27" s="1"/>
  <c r="E34" i="27"/>
  <c r="G34" i="27" s="1"/>
  <c r="F42" i="27"/>
  <c r="H42" i="27" s="1"/>
  <c r="E42" i="27"/>
  <c r="G42" i="27" s="1"/>
  <c r="E41" i="34"/>
  <c r="G41" i="34" s="1"/>
  <c r="F41" i="34"/>
  <c r="H41" i="34" s="1"/>
  <c r="E33" i="34"/>
  <c r="G33" i="34" s="1"/>
  <c r="F33" i="34"/>
  <c r="H33" i="34" s="1"/>
  <c r="E25" i="34"/>
  <c r="G25" i="34" s="1"/>
  <c r="F25" i="34"/>
  <c r="H25" i="34" s="1"/>
  <c r="F37" i="31"/>
  <c r="H37" i="31" s="1"/>
  <c r="E37" i="31"/>
  <c r="G37" i="31" s="1"/>
  <c r="F29" i="31"/>
  <c r="H29" i="31" s="1"/>
  <c r="E29" i="31"/>
  <c r="G29" i="31" s="1"/>
  <c r="E28" i="31"/>
  <c r="G28" i="31" s="1"/>
  <c r="F28" i="31"/>
  <c r="H28" i="31" s="1"/>
  <c r="E36" i="31"/>
  <c r="G36" i="31" s="1"/>
  <c r="F36" i="31"/>
  <c r="H36" i="31" s="1"/>
  <c r="F26" i="23"/>
  <c r="H26" i="23" s="1"/>
  <c r="E26" i="23"/>
  <c r="G26" i="23" s="1"/>
  <c r="F34" i="23"/>
  <c r="H34" i="23" s="1"/>
  <c r="E34" i="23"/>
  <c r="G34" i="23" s="1"/>
  <c r="E42" i="23"/>
  <c r="G42" i="23" s="1"/>
  <c r="F42" i="23"/>
  <c r="H42" i="23" s="1"/>
  <c r="E35" i="23"/>
  <c r="G35" i="23" s="1"/>
  <c r="F35" i="23"/>
  <c r="H35" i="23" s="1"/>
  <c r="E27" i="23"/>
  <c r="G27" i="23" s="1"/>
  <c r="F27" i="23"/>
  <c r="H27" i="23" s="1"/>
  <c r="I43" i="31"/>
  <c r="F34" i="33"/>
  <c r="H34" i="33" s="1"/>
  <c r="E34" i="33"/>
  <c r="G34" i="33" s="1"/>
  <c r="E42" i="33"/>
  <c r="G42" i="33" s="1"/>
  <c r="F42" i="33"/>
  <c r="H42" i="33" s="1"/>
  <c r="F37" i="33"/>
  <c r="H37" i="33" s="1"/>
  <c r="E37" i="33"/>
  <c r="G37" i="33" s="1"/>
  <c r="E41" i="35"/>
  <c r="G41" i="35" s="1"/>
  <c r="F41" i="35"/>
  <c r="H41" i="35" s="1"/>
  <c r="E37" i="35"/>
  <c r="G37" i="35" s="1"/>
  <c r="F37" i="35"/>
  <c r="H37" i="35" s="1"/>
  <c r="E33" i="35"/>
  <c r="G33" i="35" s="1"/>
  <c r="F33" i="35"/>
  <c r="H33" i="35" s="1"/>
  <c r="E29" i="35"/>
  <c r="G29" i="35" s="1"/>
  <c r="F29" i="35"/>
  <c r="H29" i="35" s="1"/>
  <c r="E25" i="35"/>
  <c r="G25" i="35" s="1"/>
  <c r="F25" i="35"/>
  <c r="H25" i="35" s="1"/>
  <c r="J26" i="34"/>
  <c r="J35" i="33"/>
  <c r="J38" i="34"/>
  <c r="I43" i="35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202" i="32"/>
  <c r="F181" i="32"/>
  <c r="F180" i="32"/>
  <c r="F179" i="32"/>
  <c r="F178" i="32"/>
  <c r="F177" i="32"/>
  <c r="F176" i="32"/>
  <c r="F175" i="32"/>
  <c r="F174" i="32"/>
  <c r="F173" i="32"/>
  <c r="F172" i="32"/>
  <c r="F171" i="32"/>
  <c r="F167" i="32"/>
  <c r="F163" i="32"/>
  <c r="F168" i="32"/>
  <c r="F164" i="32"/>
  <c r="F169" i="32"/>
  <c r="F165" i="32"/>
  <c r="F170" i="32"/>
  <c r="F166" i="32"/>
  <c r="L37" i="38"/>
  <c r="F124" i="32"/>
  <c r="F121" i="32"/>
  <c r="F227" i="32"/>
  <c r="F226" i="32"/>
  <c r="F225" i="32"/>
  <c r="F223" i="32"/>
  <c r="F219" i="32"/>
  <c r="F217" i="32"/>
  <c r="F215" i="32"/>
  <c r="F213" i="32"/>
  <c r="F211" i="32"/>
  <c r="F209" i="32"/>
  <c r="F224" i="32"/>
  <c r="F220" i="32"/>
  <c r="F221" i="32"/>
  <c r="F218" i="32"/>
  <c r="F216" i="32"/>
  <c r="F214" i="32"/>
  <c r="F212" i="32"/>
  <c r="F210" i="32"/>
  <c r="F222" i="32"/>
  <c r="M29" i="38"/>
  <c r="N29" i="38" s="1"/>
  <c r="F61" i="32"/>
  <c r="F60" i="32"/>
  <c r="F66" i="32"/>
  <c r="F65" i="32"/>
  <c r="F64" i="32"/>
  <c r="F63" i="32"/>
  <c r="F62" i="32"/>
  <c r="F59" i="32"/>
  <c r="F58" i="32"/>
  <c r="F56" i="32"/>
  <c r="F57" i="32"/>
  <c r="F53" i="32"/>
  <c r="F51" i="32"/>
  <c r="F49" i="32"/>
  <c r="F55" i="32"/>
  <c r="F54" i="32"/>
  <c r="F52" i="32"/>
  <c r="F50" i="32"/>
  <c r="F48" i="32"/>
  <c r="F157" i="32"/>
  <c r="F153" i="32"/>
  <c r="F149" i="32"/>
  <c r="F158" i="32"/>
  <c r="F154" i="32"/>
  <c r="F150" i="32"/>
  <c r="F146" i="32"/>
  <c r="F144" i="32"/>
  <c r="F142" i="32"/>
  <c r="F141" i="32"/>
  <c r="F140" i="32"/>
  <c r="F155" i="32"/>
  <c r="F151" i="32"/>
  <c r="F156" i="32"/>
  <c r="F152" i="32"/>
  <c r="F148" i="32"/>
  <c r="F147" i="32"/>
  <c r="F145" i="32"/>
  <c r="F143" i="32"/>
  <c r="M25" i="37"/>
  <c r="N25" i="37" s="1"/>
  <c r="M30" i="37"/>
  <c r="N30" i="37" s="1"/>
  <c r="M26" i="38"/>
  <c r="N26" i="38" s="1"/>
  <c r="M32" i="38"/>
  <c r="N32" i="38" s="1"/>
  <c r="B186" i="44"/>
  <c r="C163" i="44"/>
  <c r="D163" i="44" s="1"/>
  <c r="H51" i="45"/>
  <c r="J51" i="45" s="1"/>
  <c r="I51" i="45"/>
  <c r="K51" i="45" s="1"/>
  <c r="H61" i="45"/>
  <c r="J61" i="45" s="1"/>
  <c r="I61" i="45"/>
  <c r="K61" i="45" s="1"/>
  <c r="I49" i="45"/>
  <c r="K49" i="45" s="1"/>
  <c r="H49" i="45"/>
  <c r="J49" i="45" s="1"/>
  <c r="H58" i="45"/>
  <c r="J58" i="45" s="1"/>
  <c r="I58" i="45"/>
  <c r="K58" i="45" s="1"/>
  <c r="H66" i="45"/>
  <c r="J66" i="45" s="1"/>
  <c r="I66" i="45"/>
  <c r="K66" i="45" s="1"/>
  <c r="I97" i="44"/>
  <c r="K97" i="44" s="1"/>
  <c r="H97" i="44"/>
  <c r="J97" i="44" s="1"/>
  <c r="I101" i="44"/>
  <c r="K101" i="44" s="1"/>
  <c r="H101" i="44"/>
  <c r="J101" i="44" s="1"/>
  <c r="I105" i="44"/>
  <c r="K105" i="44" s="1"/>
  <c r="H105" i="44"/>
  <c r="J105" i="44" s="1"/>
  <c r="I109" i="44"/>
  <c r="K109" i="44" s="1"/>
  <c r="H109" i="44"/>
  <c r="J109" i="44" s="1"/>
  <c r="B140" i="45"/>
  <c r="C117" i="45"/>
  <c r="D117" i="45" s="1"/>
  <c r="I73" i="44"/>
  <c r="K73" i="44" s="1"/>
  <c r="H73" i="44"/>
  <c r="J73" i="44" s="1"/>
  <c r="I77" i="44"/>
  <c r="K77" i="44" s="1"/>
  <c r="H77" i="44"/>
  <c r="J77" i="44" s="1"/>
  <c r="I81" i="44"/>
  <c r="K81" i="44" s="1"/>
  <c r="H81" i="44"/>
  <c r="J81" i="44" s="1"/>
  <c r="I85" i="44"/>
  <c r="K85" i="44" s="1"/>
  <c r="H85" i="44"/>
  <c r="J85" i="44" s="1"/>
  <c r="I89" i="44"/>
  <c r="K89" i="44" s="1"/>
  <c r="H89" i="44"/>
  <c r="J89" i="44" s="1"/>
  <c r="H74" i="45"/>
  <c r="J74" i="45" s="1"/>
  <c r="I74" i="45"/>
  <c r="K74" i="45" s="1"/>
  <c r="H78" i="45"/>
  <c r="J78" i="45" s="1"/>
  <c r="I78" i="45"/>
  <c r="K78" i="45" s="1"/>
  <c r="H82" i="45"/>
  <c r="J82" i="45" s="1"/>
  <c r="I82" i="45"/>
  <c r="K82" i="45" s="1"/>
  <c r="H86" i="45"/>
  <c r="J86" i="45" s="1"/>
  <c r="I86" i="45"/>
  <c r="K86" i="45" s="1"/>
  <c r="I48" i="44"/>
  <c r="K48" i="44" s="1"/>
  <c r="H48" i="44"/>
  <c r="J48" i="44" s="1"/>
  <c r="I52" i="44"/>
  <c r="K52" i="44" s="1"/>
  <c r="H52" i="44"/>
  <c r="J52" i="44" s="1"/>
  <c r="I56" i="44"/>
  <c r="K56" i="44" s="1"/>
  <c r="H56" i="44"/>
  <c r="J56" i="44" s="1"/>
  <c r="I60" i="44"/>
  <c r="K60" i="44" s="1"/>
  <c r="H60" i="44"/>
  <c r="J60" i="44" s="1"/>
  <c r="I64" i="44"/>
  <c r="K64" i="44" s="1"/>
  <c r="H64" i="44"/>
  <c r="J64" i="44" s="1"/>
  <c r="I26" i="44"/>
  <c r="K26" i="44" s="1"/>
  <c r="H26" i="44"/>
  <c r="J26" i="44" s="1"/>
  <c r="I31" i="44"/>
  <c r="K31" i="44" s="1"/>
  <c r="H31" i="44"/>
  <c r="J31" i="44" s="1"/>
  <c r="I34" i="44"/>
  <c r="K34" i="44" s="1"/>
  <c r="H34" i="44"/>
  <c r="J34" i="44" s="1"/>
  <c r="I38" i="44"/>
  <c r="K38" i="44" s="1"/>
  <c r="H38" i="44"/>
  <c r="J38" i="44" s="1"/>
  <c r="I42" i="44"/>
  <c r="K42" i="44" s="1"/>
  <c r="H42" i="44"/>
  <c r="J42" i="44" s="1"/>
  <c r="I27" i="45"/>
  <c r="K27" i="45" s="1"/>
  <c r="H27" i="45"/>
  <c r="J27" i="45" s="1"/>
  <c r="I31" i="45"/>
  <c r="K31" i="45" s="1"/>
  <c r="H31" i="45"/>
  <c r="J31" i="45" s="1"/>
  <c r="I35" i="45"/>
  <c r="K35" i="45" s="1"/>
  <c r="H35" i="45"/>
  <c r="J35" i="45" s="1"/>
  <c r="I39" i="45"/>
  <c r="K39" i="45" s="1"/>
  <c r="H39" i="45"/>
  <c r="J39" i="45" s="1"/>
  <c r="I43" i="45"/>
  <c r="K43" i="45" s="1"/>
  <c r="H43" i="45"/>
  <c r="J43" i="45" s="1"/>
  <c r="I120" i="44"/>
  <c r="K120" i="44" s="1"/>
  <c r="H120" i="44"/>
  <c r="J120" i="44" s="1"/>
  <c r="I124" i="44"/>
  <c r="K124" i="44" s="1"/>
  <c r="H124" i="44"/>
  <c r="J124" i="44" s="1"/>
  <c r="I128" i="44"/>
  <c r="K128" i="44" s="1"/>
  <c r="H128" i="44"/>
  <c r="J128" i="44" s="1"/>
  <c r="I132" i="44"/>
  <c r="K132" i="44" s="1"/>
  <c r="H132" i="44"/>
  <c r="J132" i="44" s="1"/>
  <c r="I50" i="45"/>
  <c r="K50" i="45" s="1"/>
  <c r="H50" i="45"/>
  <c r="J50" i="45" s="1"/>
  <c r="I74" i="44"/>
  <c r="K74" i="44" s="1"/>
  <c r="H74" i="44"/>
  <c r="J74" i="44" s="1"/>
  <c r="I35" i="44"/>
  <c r="K35" i="44" s="1"/>
  <c r="H35" i="44"/>
  <c r="J35" i="44" s="1"/>
  <c r="F157" i="44"/>
  <c r="F158" i="44"/>
  <c r="F155" i="44"/>
  <c r="F153" i="44"/>
  <c r="F149" i="44"/>
  <c r="F145" i="44"/>
  <c r="F152" i="44"/>
  <c r="F148" i="44"/>
  <c r="F156" i="44"/>
  <c r="F151" i="44"/>
  <c r="F147" i="44"/>
  <c r="F154" i="44"/>
  <c r="F150" i="44"/>
  <c r="F146" i="44"/>
  <c r="F144" i="44"/>
  <c r="F143" i="44"/>
  <c r="F142" i="44"/>
  <c r="F141" i="44"/>
  <c r="F140" i="44"/>
  <c r="H63" i="45"/>
  <c r="J63" i="45" s="1"/>
  <c r="I63" i="45"/>
  <c r="K63" i="45" s="1"/>
  <c r="H60" i="45"/>
  <c r="J60" i="45" s="1"/>
  <c r="I60" i="45"/>
  <c r="K60" i="45" s="1"/>
  <c r="I98" i="44"/>
  <c r="K98" i="44" s="1"/>
  <c r="H98" i="44"/>
  <c r="J98" i="44" s="1"/>
  <c r="I102" i="44"/>
  <c r="K102" i="44" s="1"/>
  <c r="H102" i="44"/>
  <c r="J102" i="44" s="1"/>
  <c r="I106" i="44"/>
  <c r="K106" i="44" s="1"/>
  <c r="H106" i="44"/>
  <c r="J106" i="44" s="1"/>
  <c r="I110" i="44"/>
  <c r="K110" i="44" s="1"/>
  <c r="H110" i="44"/>
  <c r="J110" i="44" s="1"/>
  <c r="I78" i="44"/>
  <c r="K78" i="44" s="1"/>
  <c r="H78" i="44"/>
  <c r="J78" i="44" s="1"/>
  <c r="I86" i="44"/>
  <c r="K86" i="44" s="1"/>
  <c r="H86" i="44"/>
  <c r="J86" i="44" s="1"/>
  <c r="H75" i="45"/>
  <c r="J75" i="45" s="1"/>
  <c r="I75" i="45"/>
  <c r="K75" i="45" s="1"/>
  <c r="H83" i="45"/>
  <c r="J83" i="45" s="1"/>
  <c r="I83" i="45"/>
  <c r="K83" i="45" s="1"/>
  <c r="I49" i="44"/>
  <c r="K49" i="44" s="1"/>
  <c r="H49" i="44"/>
  <c r="J49" i="44" s="1"/>
  <c r="I57" i="44"/>
  <c r="K57" i="44" s="1"/>
  <c r="H57" i="44"/>
  <c r="J57" i="44" s="1"/>
  <c r="I65" i="44"/>
  <c r="K65" i="44" s="1"/>
  <c r="H65" i="44"/>
  <c r="J65" i="44" s="1"/>
  <c r="I32" i="44"/>
  <c r="K32" i="44" s="1"/>
  <c r="H32" i="44"/>
  <c r="J32" i="44" s="1"/>
  <c r="I39" i="44"/>
  <c r="K39" i="44" s="1"/>
  <c r="H39" i="44"/>
  <c r="J39" i="44" s="1"/>
  <c r="I28" i="45"/>
  <c r="K28" i="45" s="1"/>
  <c r="H28" i="45"/>
  <c r="J28" i="45" s="1"/>
  <c r="I32" i="45"/>
  <c r="K32" i="45" s="1"/>
  <c r="H32" i="45"/>
  <c r="J32" i="45" s="1"/>
  <c r="I40" i="45"/>
  <c r="K40" i="45" s="1"/>
  <c r="H40" i="45"/>
  <c r="J40" i="45" s="1"/>
  <c r="I121" i="44"/>
  <c r="K121" i="44" s="1"/>
  <c r="H121" i="44"/>
  <c r="J121" i="44" s="1"/>
  <c r="I125" i="44"/>
  <c r="K125" i="44" s="1"/>
  <c r="H125" i="44"/>
  <c r="J125" i="44" s="1"/>
  <c r="I129" i="44"/>
  <c r="K129" i="44" s="1"/>
  <c r="H129" i="44"/>
  <c r="J129" i="44" s="1"/>
  <c r="I52" i="45"/>
  <c r="K52" i="45" s="1"/>
  <c r="H52" i="45"/>
  <c r="J52" i="45" s="1"/>
  <c r="H55" i="45"/>
  <c r="J55" i="45" s="1"/>
  <c r="I55" i="45"/>
  <c r="K55" i="45" s="1"/>
  <c r="H65" i="45"/>
  <c r="J65" i="45" s="1"/>
  <c r="I65" i="45"/>
  <c r="K65" i="45" s="1"/>
  <c r="H54" i="45"/>
  <c r="J54" i="45" s="1"/>
  <c r="I54" i="45"/>
  <c r="K54" i="45" s="1"/>
  <c r="H62" i="45"/>
  <c r="J62" i="45" s="1"/>
  <c r="I62" i="45"/>
  <c r="K62" i="45" s="1"/>
  <c r="I95" i="44"/>
  <c r="K95" i="44" s="1"/>
  <c r="H95" i="44"/>
  <c r="J95" i="44" s="1"/>
  <c r="I99" i="44"/>
  <c r="K99" i="44" s="1"/>
  <c r="H99" i="44"/>
  <c r="J99" i="44" s="1"/>
  <c r="I103" i="44"/>
  <c r="K103" i="44" s="1"/>
  <c r="H103" i="44"/>
  <c r="J103" i="44" s="1"/>
  <c r="I107" i="44"/>
  <c r="K107" i="44" s="1"/>
  <c r="H107" i="44"/>
  <c r="J107" i="44" s="1"/>
  <c r="I111" i="44"/>
  <c r="K111" i="44" s="1"/>
  <c r="H111" i="44"/>
  <c r="J111" i="44" s="1"/>
  <c r="I71" i="44"/>
  <c r="K71" i="44" s="1"/>
  <c r="H71" i="44"/>
  <c r="J71" i="44" s="1"/>
  <c r="I75" i="44"/>
  <c r="K75" i="44" s="1"/>
  <c r="H75" i="44"/>
  <c r="J75" i="44" s="1"/>
  <c r="I79" i="44"/>
  <c r="K79" i="44" s="1"/>
  <c r="H79" i="44"/>
  <c r="J79" i="44" s="1"/>
  <c r="I83" i="44"/>
  <c r="K83" i="44" s="1"/>
  <c r="H83" i="44"/>
  <c r="J83" i="44" s="1"/>
  <c r="I87" i="44"/>
  <c r="K87" i="44" s="1"/>
  <c r="H87" i="44"/>
  <c r="J87" i="44" s="1"/>
  <c r="H72" i="45"/>
  <c r="J72" i="45" s="1"/>
  <c r="I72" i="45"/>
  <c r="K72" i="45" s="1"/>
  <c r="H76" i="45"/>
  <c r="J76" i="45" s="1"/>
  <c r="I76" i="45"/>
  <c r="K76" i="45" s="1"/>
  <c r="H80" i="45"/>
  <c r="J80" i="45" s="1"/>
  <c r="I80" i="45"/>
  <c r="K80" i="45" s="1"/>
  <c r="H84" i="45"/>
  <c r="J84" i="45" s="1"/>
  <c r="I84" i="45"/>
  <c r="K84" i="45" s="1"/>
  <c r="H88" i="45"/>
  <c r="J88" i="45" s="1"/>
  <c r="I88" i="45"/>
  <c r="K88" i="45" s="1"/>
  <c r="I50" i="44"/>
  <c r="K50" i="44" s="1"/>
  <c r="H50" i="44"/>
  <c r="J50" i="44" s="1"/>
  <c r="I54" i="44"/>
  <c r="K54" i="44" s="1"/>
  <c r="H54" i="44"/>
  <c r="J54" i="44" s="1"/>
  <c r="I58" i="44"/>
  <c r="K58" i="44" s="1"/>
  <c r="H58" i="44"/>
  <c r="J58" i="44" s="1"/>
  <c r="I62" i="44"/>
  <c r="K62" i="44" s="1"/>
  <c r="H62" i="44"/>
  <c r="J62" i="44" s="1"/>
  <c r="I66" i="44"/>
  <c r="K66" i="44" s="1"/>
  <c r="H66" i="44"/>
  <c r="J66" i="44" s="1"/>
  <c r="I28" i="44"/>
  <c r="K28" i="44" s="1"/>
  <c r="H28" i="44"/>
  <c r="J28" i="44" s="1"/>
  <c r="I29" i="44"/>
  <c r="K29" i="44" s="1"/>
  <c r="H29" i="44"/>
  <c r="J29" i="44" s="1"/>
  <c r="I36" i="44"/>
  <c r="K36" i="44" s="1"/>
  <c r="H36" i="44"/>
  <c r="J36" i="44" s="1"/>
  <c r="I40" i="44"/>
  <c r="K40" i="44" s="1"/>
  <c r="H40" i="44"/>
  <c r="J40" i="44" s="1"/>
  <c r="I25" i="45"/>
  <c r="K25" i="45" s="1"/>
  <c r="H25" i="45"/>
  <c r="J25" i="45" s="1"/>
  <c r="I29" i="45"/>
  <c r="K29" i="45" s="1"/>
  <c r="H29" i="45"/>
  <c r="J29" i="45" s="1"/>
  <c r="I33" i="45"/>
  <c r="K33" i="45" s="1"/>
  <c r="H33" i="45"/>
  <c r="J33" i="45" s="1"/>
  <c r="I37" i="45"/>
  <c r="K37" i="45" s="1"/>
  <c r="H37" i="45"/>
  <c r="J37" i="45" s="1"/>
  <c r="I41" i="45"/>
  <c r="K41" i="45" s="1"/>
  <c r="H41" i="45"/>
  <c r="J41" i="45" s="1"/>
  <c r="I118" i="44"/>
  <c r="K118" i="44" s="1"/>
  <c r="H118" i="44"/>
  <c r="J118" i="44" s="1"/>
  <c r="I122" i="44"/>
  <c r="K122" i="44" s="1"/>
  <c r="H122" i="44"/>
  <c r="J122" i="44" s="1"/>
  <c r="I126" i="44"/>
  <c r="K126" i="44" s="1"/>
  <c r="H126" i="44"/>
  <c r="J126" i="44" s="1"/>
  <c r="I130" i="44"/>
  <c r="K130" i="44" s="1"/>
  <c r="H130" i="44"/>
  <c r="J130" i="44" s="1"/>
  <c r="I134" i="44"/>
  <c r="K134" i="44" s="1"/>
  <c r="H134" i="44"/>
  <c r="J134" i="44" s="1"/>
  <c r="H53" i="45"/>
  <c r="J53" i="45" s="1"/>
  <c r="I53" i="45"/>
  <c r="K53" i="45" s="1"/>
  <c r="I94" i="44"/>
  <c r="K94" i="44" s="1"/>
  <c r="H94" i="44"/>
  <c r="J94" i="44" s="1"/>
  <c r="F112" i="45"/>
  <c r="F111" i="45"/>
  <c r="F110" i="45"/>
  <c r="F109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I82" i="44"/>
  <c r="K82" i="44" s="1"/>
  <c r="H82" i="44"/>
  <c r="J82" i="44" s="1"/>
  <c r="H71" i="45"/>
  <c r="J71" i="45" s="1"/>
  <c r="I71" i="45"/>
  <c r="K71" i="45" s="1"/>
  <c r="H79" i="45"/>
  <c r="J79" i="45" s="1"/>
  <c r="I79" i="45"/>
  <c r="K79" i="45" s="1"/>
  <c r="H87" i="45"/>
  <c r="J87" i="45" s="1"/>
  <c r="I87" i="45"/>
  <c r="K87" i="45" s="1"/>
  <c r="I53" i="44"/>
  <c r="K53" i="44" s="1"/>
  <c r="H53" i="44"/>
  <c r="J53" i="44" s="1"/>
  <c r="I61" i="44"/>
  <c r="K61" i="44" s="1"/>
  <c r="H61" i="44"/>
  <c r="J61" i="44" s="1"/>
  <c r="I27" i="44"/>
  <c r="K27" i="44" s="1"/>
  <c r="H27" i="44"/>
  <c r="J27" i="44" s="1"/>
  <c r="I43" i="44"/>
  <c r="K43" i="44" s="1"/>
  <c r="H43" i="44"/>
  <c r="J43" i="44" s="1"/>
  <c r="I36" i="45"/>
  <c r="K36" i="45" s="1"/>
  <c r="H36" i="45"/>
  <c r="J36" i="45" s="1"/>
  <c r="I117" i="44"/>
  <c r="K117" i="44" s="1"/>
  <c r="H117" i="44"/>
  <c r="J117" i="44" s="1"/>
  <c r="I133" i="44"/>
  <c r="K133" i="44" s="1"/>
  <c r="H133" i="44"/>
  <c r="J133" i="44" s="1"/>
  <c r="H57" i="45"/>
  <c r="J57" i="45" s="1"/>
  <c r="I57" i="45"/>
  <c r="K57" i="45" s="1"/>
  <c r="H59" i="45"/>
  <c r="J59" i="45" s="1"/>
  <c r="I59" i="45"/>
  <c r="K59" i="45" s="1"/>
  <c r="I48" i="45"/>
  <c r="K48" i="45" s="1"/>
  <c r="H48" i="45"/>
  <c r="J48" i="45" s="1"/>
  <c r="H56" i="45"/>
  <c r="J56" i="45" s="1"/>
  <c r="I56" i="45"/>
  <c r="K56" i="45" s="1"/>
  <c r="H64" i="45"/>
  <c r="J64" i="45" s="1"/>
  <c r="I64" i="45"/>
  <c r="K64" i="45" s="1"/>
  <c r="I96" i="44"/>
  <c r="K96" i="44" s="1"/>
  <c r="H96" i="44"/>
  <c r="J96" i="44" s="1"/>
  <c r="I100" i="44"/>
  <c r="K100" i="44" s="1"/>
  <c r="H100" i="44"/>
  <c r="J100" i="44" s="1"/>
  <c r="I104" i="44"/>
  <c r="K104" i="44" s="1"/>
  <c r="H104" i="44"/>
  <c r="J104" i="44" s="1"/>
  <c r="I108" i="44"/>
  <c r="K108" i="44" s="1"/>
  <c r="H108" i="44"/>
  <c r="J108" i="44" s="1"/>
  <c r="I112" i="44"/>
  <c r="K112" i="44" s="1"/>
  <c r="H112" i="44"/>
  <c r="J112" i="44" s="1"/>
  <c r="I72" i="44"/>
  <c r="K72" i="44" s="1"/>
  <c r="H72" i="44"/>
  <c r="J72" i="44" s="1"/>
  <c r="I76" i="44"/>
  <c r="K76" i="44" s="1"/>
  <c r="H76" i="44"/>
  <c r="J76" i="44" s="1"/>
  <c r="I80" i="44"/>
  <c r="K80" i="44" s="1"/>
  <c r="H80" i="44"/>
  <c r="J80" i="44" s="1"/>
  <c r="I84" i="44"/>
  <c r="K84" i="44" s="1"/>
  <c r="H84" i="44"/>
  <c r="J84" i="44" s="1"/>
  <c r="I88" i="44"/>
  <c r="K88" i="44" s="1"/>
  <c r="H88" i="44"/>
  <c r="J88" i="44" s="1"/>
  <c r="H73" i="45"/>
  <c r="J73" i="45" s="1"/>
  <c r="I73" i="45"/>
  <c r="K73" i="45" s="1"/>
  <c r="H77" i="45"/>
  <c r="J77" i="45" s="1"/>
  <c r="I77" i="45"/>
  <c r="K77" i="45" s="1"/>
  <c r="H81" i="45"/>
  <c r="J81" i="45" s="1"/>
  <c r="I81" i="45"/>
  <c r="K81" i="45" s="1"/>
  <c r="H85" i="45"/>
  <c r="J85" i="45" s="1"/>
  <c r="I85" i="45"/>
  <c r="K85" i="45" s="1"/>
  <c r="H89" i="45"/>
  <c r="J89" i="45" s="1"/>
  <c r="I89" i="45"/>
  <c r="K89" i="45" s="1"/>
  <c r="I51" i="44"/>
  <c r="K51" i="44" s="1"/>
  <c r="H51" i="44"/>
  <c r="J51" i="44" s="1"/>
  <c r="I55" i="44"/>
  <c r="K55" i="44" s="1"/>
  <c r="H55" i="44"/>
  <c r="J55" i="44" s="1"/>
  <c r="I59" i="44"/>
  <c r="K59" i="44" s="1"/>
  <c r="H59" i="44"/>
  <c r="J59" i="44" s="1"/>
  <c r="I63" i="44"/>
  <c r="K63" i="44" s="1"/>
  <c r="H63" i="44"/>
  <c r="J63" i="44" s="1"/>
  <c r="I25" i="44"/>
  <c r="K25" i="44" s="1"/>
  <c r="H25" i="44"/>
  <c r="J25" i="44" s="1"/>
  <c r="I30" i="44"/>
  <c r="K30" i="44" s="1"/>
  <c r="H30" i="44"/>
  <c r="J30" i="44" s="1"/>
  <c r="I33" i="44"/>
  <c r="K33" i="44" s="1"/>
  <c r="H33" i="44"/>
  <c r="J33" i="44" s="1"/>
  <c r="I37" i="44"/>
  <c r="K37" i="44" s="1"/>
  <c r="H37" i="44"/>
  <c r="J37" i="44" s="1"/>
  <c r="I41" i="44"/>
  <c r="K41" i="44" s="1"/>
  <c r="H41" i="44"/>
  <c r="J41" i="44" s="1"/>
  <c r="I26" i="45"/>
  <c r="K26" i="45" s="1"/>
  <c r="H26" i="45"/>
  <c r="J26" i="45" s="1"/>
  <c r="I30" i="45"/>
  <c r="K30" i="45" s="1"/>
  <c r="H30" i="45"/>
  <c r="J30" i="45" s="1"/>
  <c r="I34" i="45"/>
  <c r="K34" i="45" s="1"/>
  <c r="H34" i="45"/>
  <c r="J34" i="45" s="1"/>
  <c r="I38" i="45"/>
  <c r="K38" i="45" s="1"/>
  <c r="H38" i="45"/>
  <c r="J38" i="45" s="1"/>
  <c r="I42" i="45"/>
  <c r="K42" i="45" s="1"/>
  <c r="H42" i="45"/>
  <c r="J42" i="45" s="1"/>
  <c r="I119" i="44"/>
  <c r="K119" i="44" s="1"/>
  <c r="H119" i="44"/>
  <c r="J119" i="44" s="1"/>
  <c r="I123" i="44"/>
  <c r="K123" i="44" s="1"/>
  <c r="H123" i="44"/>
  <c r="J123" i="44" s="1"/>
  <c r="I127" i="44"/>
  <c r="K127" i="44" s="1"/>
  <c r="H127" i="44"/>
  <c r="J127" i="44" s="1"/>
  <c r="I131" i="44"/>
  <c r="K131" i="44" s="1"/>
  <c r="H131" i="44"/>
  <c r="J131" i="44" s="1"/>
  <c r="I135" i="44"/>
  <c r="K135" i="44" s="1"/>
  <c r="H135" i="44"/>
  <c r="J135" i="44" s="1"/>
  <c r="I53" i="40"/>
  <c r="K53" i="40" s="1"/>
  <c r="H53" i="40"/>
  <c r="J53" i="40" s="1"/>
  <c r="I61" i="40"/>
  <c r="K61" i="40" s="1"/>
  <c r="H61" i="40"/>
  <c r="J61" i="40" s="1"/>
  <c r="I65" i="40"/>
  <c r="K65" i="40" s="1"/>
  <c r="H65" i="40"/>
  <c r="J65" i="40" s="1"/>
  <c r="I94" i="43"/>
  <c r="K94" i="43" s="1"/>
  <c r="H94" i="43"/>
  <c r="J94" i="43" s="1"/>
  <c r="H95" i="43"/>
  <c r="J95" i="43" s="1"/>
  <c r="I95" i="43"/>
  <c r="K95" i="43" s="1"/>
  <c r="I101" i="43"/>
  <c r="K101" i="43" s="1"/>
  <c r="H101" i="43"/>
  <c r="J101" i="43" s="1"/>
  <c r="I111" i="43"/>
  <c r="K111" i="43" s="1"/>
  <c r="H111" i="43"/>
  <c r="J111" i="43" s="1"/>
  <c r="B209" i="40"/>
  <c r="C186" i="40"/>
  <c r="D186" i="40" s="1"/>
  <c r="H97" i="40"/>
  <c r="J97" i="40" s="1"/>
  <c r="I97" i="40"/>
  <c r="K97" i="40" s="1"/>
  <c r="H101" i="40"/>
  <c r="J101" i="40" s="1"/>
  <c r="I101" i="40"/>
  <c r="K101" i="40" s="1"/>
  <c r="H105" i="40"/>
  <c r="J105" i="40" s="1"/>
  <c r="I105" i="40"/>
  <c r="K105" i="40" s="1"/>
  <c r="I109" i="40"/>
  <c r="K109" i="40" s="1"/>
  <c r="H109" i="40"/>
  <c r="J109" i="40" s="1"/>
  <c r="H71" i="42"/>
  <c r="J71" i="42" s="1"/>
  <c r="I71" i="42"/>
  <c r="K71" i="42" s="1"/>
  <c r="H75" i="42"/>
  <c r="J75" i="42" s="1"/>
  <c r="I75" i="42"/>
  <c r="K75" i="42" s="1"/>
  <c r="H79" i="42"/>
  <c r="J79" i="42" s="1"/>
  <c r="I79" i="42"/>
  <c r="K79" i="42" s="1"/>
  <c r="H83" i="42"/>
  <c r="J83" i="42" s="1"/>
  <c r="I83" i="42"/>
  <c r="K83" i="42" s="1"/>
  <c r="H87" i="42"/>
  <c r="J87" i="42" s="1"/>
  <c r="I87" i="42"/>
  <c r="K87" i="42" s="1"/>
  <c r="I49" i="42"/>
  <c r="K49" i="42" s="1"/>
  <c r="H49" i="42"/>
  <c r="J49" i="42" s="1"/>
  <c r="I53" i="42"/>
  <c r="K53" i="42" s="1"/>
  <c r="H53" i="42"/>
  <c r="J53" i="42" s="1"/>
  <c r="H57" i="42"/>
  <c r="J57" i="42" s="1"/>
  <c r="I57" i="42"/>
  <c r="K57" i="42" s="1"/>
  <c r="H61" i="42"/>
  <c r="J61" i="42" s="1"/>
  <c r="I61" i="42"/>
  <c r="K61" i="42" s="1"/>
  <c r="H65" i="42"/>
  <c r="J65" i="42" s="1"/>
  <c r="I65" i="42"/>
  <c r="K65" i="42" s="1"/>
  <c r="I59" i="43"/>
  <c r="K59" i="43" s="1"/>
  <c r="H59" i="43"/>
  <c r="J59" i="43" s="1"/>
  <c r="I56" i="43"/>
  <c r="K56" i="43" s="1"/>
  <c r="H56" i="43"/>
  <c r="J56" i="43" s="1"/>
  <c r="I53" i="43"/>
  <c r="K53" i="43" s="1"/>
  <c r="H53" i="43"/>
  <c r="J53" i="43" s="1"/>
  <c r="I50" i="43"/>
  <c r="K50" i="43" s="1"/>
  <c r="H50" i="43"/>
  <c r="J50" i="43" s="1"/>
  <c r="I66" i="43"/>
  <c r="K66" i="43" s="1"/>
  <c r="H66" i="43"/>
  <c r="J66" i="43" s="1"/>
  <c r="I120" i="40"/>
  <c r="K120" i="40" s="1"/>
  <c r="H120" i="40"/>
  <c r="J120" i="40" s="1"/>
  <c r="I124" i="40"/>
  <c r="K124" i="40" s="1"/>
  <c r="H124" i="40"/>
  <c r="J124" i="40" s="1"/>
  <c r="I128" i="40"/>
  <c r="K128" i="40" s="1"/>
  <c r="H128" i="40"/>
  <c r="J128" i="40" s="1"/>
  <c r="I132" i="40"/>
  <c r="K132" i="40" s="1"/>
  <c r="H132" i="40"/>
  <c r="J132" i="40" s="1"/>
  <c r="I71" i="40"/>
  <c r="K71" i="40" s="1"/>
  <c r="H71" i="40"/>
  <c r="J71" i="40" s="1"/>
  <c r="I75" i="40"/>
  <c r="K75" i="40" s="1"/>
  <c r="H75" i="40"/>
  <c r="J75" i="40" s="1"/>
  <c r="I79" i="40"/>
  <c r="K79" i="40" s="1"/>
  <c r="H79" i="40"/>
  <c r="J79" i="40" s="1"/>
  <c r="I83" i="40"/>
  <c r="K83" i="40" s="1"/>
  <c r="H83" i="40"/>
  <c r="J83" i="40" s="1"/>
  <c r="I87" i="40"/>
  <c r="K87" i="40" s="1"/>
  <c r="H87" i="40"/>
  <c r="J87" i="40" s="1"/>
  <c r="I26" i="40"/>
  <c r="K26" i="40" s="1"/>
  <c r="H26" i="40"/>
  <c r="J26" i="40" s="1"/>
  <c r="I30" i="40"/>
  <c r="K30" i="40" s="1"/>
  <c r="H30" i="40"/>
  <c r="J30" i="40" s="1"/>
  <c r="I34" i="40"/>
  <c r="K34" i="40" s="1"/>
  <c r="H34" i="40"/>
  <c r="J34" i="40" s="1"/>
  <c r="I38" i="40"/>
  <c r="K38" i="40" s="1"/>
  <c r="H38" i="40"/>
  <c r="J38" i="40" s="1"/>
  <c r="I42" i="40"/>
  <c r="K42" i="40" s="1"/>
  <c r="H42" i="40"/>
  <c r="J42" i="40" s="1"/>
  <c r="I35" i="41"/>
  <c r="K35" i="41" s="1"/>
  <c r="H35" i="41"/>
  <c r="J35" i="41" s="1"/>
  <c r="I30" i="41"/>
  <c r="K30" i="41" s="1"/>
  <c r="H30" i="41"/>
  <c r="J30" i="41" s="1"/>
  <c r="I25" i="41"/>
  <c r="K25" i="41" s="1"/>
  <c r="H25" i="41"/>
  <c r="J25" i="41" s="1"/>
  <c r="I41" i="41"/>
  <c r="K41" i="41" s="1"/>
  <c r="H41" i="41"/>
  <c r="J41" i="41" s="1"/>
  <c r="I40" i="41"/>
  <c r="K40" i="41" s="1"/>
  <c r="H40" i="41"/>
  <c r="J40" i="41" s="1"/>
  <c r="I28" i="42"/>
  <c r="K28" i="42" s="1"/>
  <c r="H28" i="42"/>
  <c r="J28" i="42" s="1"/>
  <c r="I32" i="42"/>
  <c r="K32" i="42" s="1"/>
  <c r="H32" i="42"/>
  <c r="J32" i="42" s="1"/>
  <c r="I36" i="42"/>
  <c r="K36" i="42" s="1"/>
  <c r="H36" i="42"/>
  <c r="J36" i="42" s="1"/>
  <c r="I40" i="42"/>
  <c r="K40" i="42" s="1"/>
  <c r="H40" i="42"/>
  <c r="J40" i="42" s="1"/>
  <c r="I38" i="43"/>
  <c r="K38" i="43" s="1"/>
  <c r="H38" i="43"/>
  <c r="J38" i="43" s="1"/>
  <c r="I27" i="43"/>
  <c r="K27" i="43" s="1"/>
  <c r="H27" i="43"/>
  <c r="J27" i="43" s="1"/>
  <c r="I31" i="43"/>
  <c r="K31" i="43" s="1"/>
  <c r="H31" i="43"/>
  <c r="J31" i="43" s="1"/>
  <c r="I35" i="43"/>
  <c r="K35" i="43" s="1"/>
  <c r="H35" i="43"/>
  <c r="J35" i="43" s="1"/>
  <c r="I40" i="43"/>
  <c r="K40" i="43" s="1"/>
  <c r="H40" i="43"/>
  <c r="J40" i="43" s="1"/>
  <c r="I54" i="41"/>
  <c r="K54" i="41" s="1"/>
  <c r="H54" i="41"/>
  <c r="J54" i="41" s="1"/>
  <c r="I52" i="41"/>
  <c r="K52" i="41" s="1"/>
  <c r="H52" i="41"/>
  <c r="J52" i="41" s="1"/>
  <c r="I57" i="41"/>
  <c r="K57" i="41" s="1"/>
  <c r="H57" i="41"/>
  <c r="J57" i="41" s="1"/>
  <c r="I61" i="41"/>
  <c r="K61" i="41" s="1"/>
  <c r="H61" i="41"/>
  <c r="J61" i="41" s="1"/>
  <c r="I65" i="41"/>
  <c r="K65" i="41" s="1"/>
  <c r="H65" i="41"/>
  <c r="J65" i="41" s="1"/>
  <c r="I79" i="43"/>
  <c r="K79" i="43" s="1"/>
  <c r="H79" i="43"/>
  <c r="J79" i="43" s="1"/>
  <c r="I82" i="43"/>
  <c r="K82" i="43" s="1"/>
  <c r="H82" i="43"/>
  <c r="J82" i="43" s="1"/>
  <c r="I72" i="43"/>
  <c r="K72" i="43" s="1"/>
  <c r="H72" i="43"/>
  <c r="J72" i="43" s="1"/>
  <c r="I85" i="43"/>
  <c r="K85" i="43" s="1"/>
  <c r="H85" i="43"/>
  <c r="J85" i="43" s="1"/>
  <c r="I89" i="43"/>
  <c r="K89" i="43" s="1"/>
  <c r="H89" i="43"/>
  <c r="J89" i="43" s="1"/>
  <c r="I143" i="40"/>
  <c r="K143" i="40" s="1"/>
  <c r="H143" i="40"/>
  <c r="J143" i="40" s="1"/>
  <c r="I147" i="40"/>
  <c r="K147" i="40" s="1"/>
  <c r="H147" i="40"/>
  <c r="J147" i="40" s="1"/>
  <c r="I151" i="40"/>
  <c r="K151" i="40" s="1"/>
  <c r="H151" i="40"/>
  <c r="J151" i="40" s="1"/>
  <c r="I155" i="40"/>
  <c r="K155" i="40" s="1"/>
  <c r="H155" i="40"/>
  <c r="J155" i="40" s="1"/>
  <c r="F112" i="42"/>
  <c r="F111" i="42"/>
  <c r="F110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I108" i="43"/>
  <c r="K108" i="43" s="1"/>
  <c r="H108" i="43"/>
  <c r="J108" i="43" s="1"/>
  <c r="I102" i="40"/>
  <c r="K102" i="40" s="1"/>
  <c r="H102" i="40"/>
  <c r="J102" i="40" s="1"/>
  <c r="H80" i="42"/>
  <c r="J80" i="42" s="1"/>
  <c r="I80" i="42"/>
  <c r="K80" i="42" s="1"/>
  <c r="H58" i="42"/>
  <c r="J58" i="42" s="1"/>
  <c r="I58" i="42"/>
  <c r="K58" i="42" s="1"/>
  <c r="I54" i="43"/>
  <c r="K54" i="43" s="1"/>
  <c r="H54" i="43"/>
  <c r="J54" i="43" s="1"/>
  <c r="I133" i="40"/>
  <c r="K133" i="40" s="1"/>
  <c r="H133" i="40"/>
  <c r="J133" i="40" s="1"/>
  <c r="H88" i="40"/>
  <c r="J88" i="40" s="1"/>
  <c r="I88" i="40"/>
  <c r="K88" i="40" s="1"/>
  <c r="H39" i="40"/>
  <c r="J39" i="40" s="1"/>
  <c r="I39" i="40"/>
  <c r="K39" i="40" s="1"/>
  <c r="I34" i="41"/>
  <c r="K34" i="41" s="1"/>
  <c r="H34" i="41"/>
  <c r="J34" i="41" s="1"/>
  <c r="I29" i="42"/>
  <c r="K29" i="42" s="1"/>
  <c r="H29" i="42"/>
  <c r="J29" i="42" s="1"/>
  <c r="I41" i="42"/>
  <c r="K41" i="42" s="1"/>
  <c r="H41" i="42"/>
  <c r="J41" i="42" s="1"/>
  <c r="I36" i="43"/>
  <c r="K36" i="43" s="1"/>
  <c r="H36" i="43"/>
  <c r="J36" i="43" s="1"/>
  <c r="I62" i="41"/>
  <c r="K62" i="41" s="1"/>
  <c r="H62" i="41"/>
  <c r="J62" i="41" s="1"/>
  <c r="I148" i="40"/>
  <c r="K148" i="40" s="1"/>
  <c r="H148" i="40"/>
  <c r="J148" i="40" s="1"/>
  <c r="I49" i="40"/>
  <c r="K49" i="40" s="1"/>
  <c r="H49" i="40"/>
  <c r="J49" i="40" s="1"/>
  <c r="I57" i="40"/>
  <c r="K57" i="40" s="1"/>
  <c r="H57" i="40"/>
  <c r="J57" i="40" s="1"/>
  <c r="I104" i="43"/>
  <c r="K104" i="43" s="1"/>
  <c r="H104" i="43"/>
  <c r="J104" i="43" s="1"/>
  <c r="I50" i="40"/>
  <c r="K50" i="40" s="1"/>
  <c r="H50" i="40"/>
  <c r="J50" i="40" s="1"/>
  <c r="I58" i="40"/>
  <c r="K58" i="40" s="1"/>
  <c r="H58" i="40"/>
  <c r="J58" i="40" s="1"/>
  <c r="I66" i="40"/>
  <c r="K66" i="40" s="1"/>
  <c r="H66" i="40"/>
  <c r="J66" i="40" s="1"/>
  <c r="I102" i="43"/>
  <c r="K102" i="43" s="1"/>
  <c r="H102" i="43"/>
  <c r="J102" i="43" s="1"/>
  <c r="I105" i="43"/>
  <c r="K105" i="43" s="1"/>
  <c r="H105" i="43"/>
  <c r="J105" i="43" s="1"/>
  <c r="I98" i="40"/>
  <c r="K98" i="40" s="1"/>
  <c r="H98" i="40"/>
  <c r="J98" i="40" s="1"/>
  <c r="I110" i="40"/>
  <c r="K110" i="40" s="1"/>
  <c r="H110" i="40"/>
  <c r="J110" i="40" s="1"/>
  <c r="H76" i="42"/>
  <c r="J76" i="42" s="1"/>
  <c r="I76" i="42"/>
  <c r="K76" i="42" s="1"/>
  <c r="H88" i="42"/>
  <c r="J88" i="42" s="1"/>
  <c r="I88" i="42"/>
  <c r="K88" i="42" s="1"/>
  <c r="H54" i="42"/>
  <c r="J54" i="42" s="1"/>
  <c r="I54" i="42"/>
  <c r="K54" i="42" s="1"/>
  <c r="H66" i="42"/>
  <c r="J66" i="42" s="1"/>
  <c r="I66" i="42"/>
  <c r="K66" i="42" s="1"/>
  <c r="I63" i="43"/>
  <c r="K63" i="43" s="1"/>
  <c r="H63" i="43"/>
  <c r="J63" i="43" s="1"/>
  <c r="I57" i="43"/>
  <c r="K57" i="43" s="1"/>
  <c r="H57" i="43"/>
  <c r="J57" i="43" s="1"/>
  <c r="I121" i="40"/>
  <c r="K121" i="40" s="1"/>
  <c r="H121" i="40"/>
  <c r="J121" i="40" s="1"/>
  <c r="I129" i="40"/>
  <c r="K129" i="40" s="1"/>
  <c r="H129" i="40"/>
  <c r="J129" i="40" s="1"/>
  <c r="H76" i="40"/>
  <c r="J76" i="40" s="1"/>
  <c r="I76" i="40"/>
  <c r="K76" i="40" s="1"/>
  <c r="H84" i="40"/>
  <c r="J84" i="40" s="1"/>
  <c r="I84" i="40"/>
  <c r="K84" i="40" s="1"/>
  <c r="H27" i="40"/>
  <c r="J27" i="40" s="1"/>
  <c r="I27" i="40"/>
  <c r="K27" i="40" s="1"/>
  <c r="H35" i="40"/>
  <c r="J35" i="40" s="1"/>
  <c r="I35" i="40"/>
  <c r="K35" i="40" s="1"/>
  <c r="H43" i="40"/>
  <c r="J43" i="40" s="1"/>
  <c r="I43" i="40"/>
  <c r="K43" i="40" s="1"/>
  <c r="I39" i="41"/>
  <c r="K39" i="41" s="1"/>
  <c r="H39" i="41"/>
  <c r="J39" i="41" s="1"/>
  <c r="I28" i="41"/>
  <c r="K28" i="41" s="1"/>
  <c r="H28" i="41"/>
  <c r="J28" i="41" s="1"/>
  <c r="I25" i="42"/>
  <c r="K25" i="42" s="1"/>
  <c r="H25" i="42"/>
  <c r="J25" i="42" s="1"/>
  <c r="I33" i="42"/>
  <c r="K33" i="42" s="1"/>
  <c r="H33" i="42"/>
  <c r="J33" i="42" s="1"/>
  <c r="I37" i="42"/>
  <c r="K37" i="42" s="1"/>
  <c r="H37" i="42"/>
  <c r="J37" i="42" s="1"/>
  <c r="I42" i="43"/>
  <c r="K42" i="43" s="1"/>
  <c r="H42" i="43"/>
  <c r="J42" i="43" s="1"/>
  <c r="I28" i="43"/>
  <c r="K28" i="43" s="1"/>
  <c r="H28" i="43"/>
  <c r="J28" i="43" s="1"/>
  <c r="I32" i="43"/>
  <c r="K32" i="43" s="1"/>
  <c r="H32" i="43"/>
  <c r="J32" i="43" s="1"/>
  <c r="I37" i="43"/>
  <c r="K37" i="43" s="1"/>
  <c r="H37" i="43"/>
  <c r="J37" i="43" s="1"/>
  <c r="I48" i="41"/>
  <c r="K48" i="41" s="1"/>
  <c r="H48" i="41"/>
  <c r="J48" i="41" s="1"/>
  <c r="I56" i="41"/>
  <c r="K56" i="41" s="1"/>
  <c r="H56" i="41"/>
  <c r="J56" i="41" s="1"/>
  <c r="I58" i="41"/>
  <c r="K58" i="41" s="1"/>
  <c r="H58" i="41"/>
  <c r="J58" i="41" s="1"/>
  <c r="I66" i="41"/>
  <c r="K66" i="41" s="1"/>
  <c r="H66" i="41"/>
  <c r="J66" i="41" s="1"/>
  <c r="I83" i="43"/>
  <c r="K83" i="43" s="1"/>
  <c r="H83" i="43"/>
  <c r="J83" i="43" s="1"/>
  <c r="I73" i="43"/>
  <c r="K73" i="43" s="1"/>
  <c r="H73" i="43"/>
  <c r="J73" i="43" s="1"/>
  <c r="I76" i="43"/>
  <c r="K76" i="43" s="1"/>
  <c r="H76" i="43"/>
  <c r="J76" i="43" s="1"/>
  <c r="I86" i="43"/>
  <c r="K86" i="43" s="1"/>
  <c r="H86" i="43"/>
  <c r="J86" i="43" s="1"/>
  <c r="I140" i="40"/>
  <c r="K140" i="40" s="1"/>
  <c r="H140" i="40"/>
  <c r="J140" i="40" s="1"/>
  <c r="I144" i="40"/>
  <c r="K144" i="40" s="1"/>
  <c r="H144" i="40"/>
  <c r="J144" i="40" s="1"/>
  <c r="I156" i="40"/>
  <c r="K156" i="40" s="1"/>
  <c r="H156" i="40"/>
  <c r="J156" i="40" s="1"/>
  <c r="H51" i="40"/>
  <c r="J51" i="40" s="1"/>
  <c r="I51" i="40"/>
  <c r="K51" i="40" s="1"/>
  <c r="H55" i="40"/>
  <c r="J55" i="40" s="1"/>
  <c r="I55" i="40"/>
  <c r="K55" i="40" s="1"/>
  <c r="H59" i="40"/>
  <c r="J59" i="40" s="1"/>
  <c r="I59" i="40"/>
  <c r="K59" i="40" s="1"/>
  <c r="H63" i="40"/>
  <c r="J63" i="40" s="1"/>
  <c r="I63" i="40"/>
  <c r="K63" i="40" s="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132" i="43"/>
  <c r="F128" i="43"/>
  <c r="F124" i="43"/>
  <c r="F121" i="43"/>
  <c r="F117" i="43"/>
  <c r="F133" i="43"/>
  <c r="F129" i="43"/>
  <c r="F125" i="43"/>
  <c r="F120" i="43"/>
  <c r="F134" i="43"/>
  <c r="F130" i="43"/>
  <c r="F126" i="43"/>
  <c r="F119" i="43"/>
  <c r="F135" i="43"/>
  <c r="F131" i="43"/>
  <c r="F127" i="43"/>
  <c r="F123" i="43"/>
  <c r="F122" i="43"/>
  <c r="F118" i="43"/>
  <c r="I100" i="43"/>
  <c r="K100" i="43" s="1"/>
  <c r="H100" i="43"/>
  <c r="J100" i="43" s="1"/>
  <c r="I103" i="43"/>
  <c r="K103" i="43" s="1"/>
  <c r="H103" i="43"/>
  <c r="J103" i="43" s="1"/>
  <c r="I97" i="43"/>
  <c r="K97" i="43" s="1"/>
  <c r="H97" i="43"/>
  <c r="J97" i="43" s="1"/>
  <c r="I109" i="43"/>
  <c r="K109" i="43" s="1"/>
  <c r="H109" i="43"/>
  <c r="J109" i="43" s="1"/>
  <c r="I112" i="43"/>
  <c r="K112" i="43" s="1"/>
  <c r="H112" i="43"/>
  <c r="J112" i="43" s="1"/>
  <c r="I95" i="40"/>
  <c r="K95" i="40" s="1"/>
  <c r="H95" i="40"/>
  <c r="J95" i="40" s="1"/>
  <c r="I99" i="40"/>
  <c r="K99" i="40" s="1"/>
  <c r="H99" i="40"/>
  <c r="J99" i="40" s="1"/>
  <c r="I103" i="40"/>
  <c r="K103" i="40" s="1"/>
  <c r="H103" i="40"/>
  <c r="J103" i="40" s="1"/>
  <c r="I107" i="40"/>
  <c r="K107" i="40" s="1"/>
  <c r="H107" i="40"/>
  <c r="J107" i="40" s="1"/>
  <c r="I111" i="40"/>
  <c r="K111" i="40" s="1"/>
  <c r="H111" i="40"/>
  <c r="J111" i="40" s="1"/>
  <c r="H73" i="42"/>
  <c r="J73" i="42" s="1"/>
  <c r="I73" i="42"/>
  <c r="K73" i="42" s="1"/>
  <c r="H77" i="42"/>
  <c r="J77" i="42" s="1"/>
  <c r="I77" i="42"/>
  <c r="K77" i="42" s="1"/>
  <c r="H81" i="42"/>
  <c r="J81" i="42" s="1"/>
  <c r="I81" i="42"/>
  <c r="K81" i="42" s="1"/>
  <c r="H85" i="42"/>
  <c r="J85" i="42" s="1"/>
  <c r="I85" i="42"/>
  <c r="K85" i="42" s="1"/>
  <c r="H89" i="42"/>
  <c r="J89" i="42" s="1"/>
  <c r="I89" i="42"/>
  <c r="K89" i="42" s="1"/>
  <c r="I51" i="42"/>
  <c r="K51" i="42" s="1"/>
  <c r="H51" i="42"/>
  <c r="J51" i="42" s="1"/>
  <c r="H55" i="42"/>
  <c r="J55" i="42" s="1"/>
  <c r="I55" i="42"/>
  <c r="K55" i="42" s="1"/>
  <c r="H59" i="42"/>
  <c r="J59" i="42" s="1"/>
  <c r="I59" i="42"/>
  <c r="K59" i="42" s="1"/>
  <c r="H63" i="42"/>
  <c r="J63" i="42" s="1"/>
  <c r="I63" i="42"/>
  <c r="K63" i="42" s="1"/>
  <c r="I51" i="43"/>
  <c r="K51" i="43" s="1"/>
  <c r="H51" i="43"/>
  <c r="J51" i="43" s="1"/>
  <c r="I48" i="43"/>
  <c r="K48" i="43" s="1"/>
  <c r="H48" i="43"/>
  <c r="J48" i="43" s="1"/>
  <c r="I64" i="43"/>
  <c r="K64" i="43" s="1"/>
  <c r="H64" i="43"/>
  <c r="J64" i="43" s="1"/>
  <c r="I61" i="43"/>
  <c r="K61" i="43" s="1"/>
  <c r="H61" i="43"/>
  <c r="J61" i="43" s="1"/>
  <c r="I58" i="43"/>
  <c r="K58" i="43" s="1"/>
  <c r="H58" i="43"/>
  <c r="J58" i="43" s="1"/>
  <c r="I118" i="40"/>
  <c r="K118" i="40" s="1"/>
  <c r="H118" i="40"/>
  <c r="J118" i="40" s="1"/>
  <c r="I122" i="40"/>
  <c r="K122" i="40" s="1"/>
  <c r="H122" i="40"/>
  <c r="J122" i="40" s="1"/>
  <c r="I126" i="40"/>
  <c r="K126" i="40" s="1"/>
  <c r="H126" i="40"/>
  <c r="J126" i="40" s="1"/>
  <c r="I130" i="40"/>
  <c r="K130" i="40" s="1"/>
  <c r="H130" i="40"/>
  <c r="J130" i="40" s="1"/>
  <c r="I134" i="40"/>
  <c r="K134" i="40" s="1"/>
  <c r="H134" i="40"/>
  <c r="J134" i="40" s="1"/>
  <c r="I73" i="40"/>
  <c r="K73" i="40" s="1"/>
  <c r="H73" i="40"/>
  <c r="J73" i="40" s="1"/>
  <c r="I77" i="40"/>
  <c r="K77" i="40" s="1"/>
  <c r="H77" i="40"/>
  <c r="J77" i="40" s="1"/>
  <c r="I81" i="40"/>
  <c r="K81" i="40" s="1"/>
  <c r="H81" i="40"/>
  <c r="J81" i="40" s="1"/>
  <c r="I85" i="40"/>
  <c r="K85" i="40" s="1"/>
  <c r="H85" i="40"/>
  <c r="J85" i="40" s="1"/>
  <c r="I89" i="40"/>
  <c r="K89" i="40" s="1"/>
  <c r="H89" i="40"/>
  <c r="J89" i="40" s="1"/>
  <c r="I28" i="40"/>
  <c r="K28" i="40" s="1"/>
  <c r="H28" i="40"/>
  <c r="J28" i="40" s="1"/>
  <c r="I32" i="40"/>
  <c r="K32" i="40" s="1"/>
  <c r="H32" i="40"/>
  <c r="J32" i="40" s="1"/>
  <c r="I36" i="40"/>
  <c r="K36" i="40" s="1"/>
  <c r="H36" i="40"/>
  <c r="J36" i="40" s="1"/>
  <c r="I40" i="40"/>
  <c r="K40" i="40" s="1"/>
  <c r="H40" i="40"/>
  <c r="J40" i="40" s="1"/>
  <c r="I27" i="41"/>
  <c r="K27" i="41" s="1"/>
  <c r="H27" i="41"/>
  <c r="J27" i="41" s="1"/>
  <c r="I43" i="41"/>
  <c r="K43" i="41" s="1"/>
  <c r="H43" i="41"/>
  <c r="J43" i="41" s="1"/>
  <c r="I38" i="41"/>
  <c r="K38" i="41" s="1"/>
  <c r="H38" i="41"/>
  <c r="J38" i="41" s="1"/>
  <c r="I33" i="41"/>
  <c r="K33" i="41" s="1"/>
  <c r="H33" i="41"/>
  <c r="J33" i="41" s="1"/>
  <c r="I32" i="41"/>
  <c r="K32" i="41" s="1"/>
  <c r="H32" i="41"/>
  <c r="J32" i="41" s="1"/>
  <c r="H26" i="42"/>
  <c r="J26" i="42" s="1"/>
  <c r="I26" i="42"/>
  <c r="K26" i="42" s="1"/>
  <c r="H30" i="42"/>
  <c r="J30" i="42" s="1"/>
  <c r="I30" i="42"/>
  <c r="K30" i="42" s="1"/>
  <c r="H34" i="42"/>
  <c r="J34" i="42" s="1"/>
  <c r="I34" i="42"/>
  <c r="K34" i="42" s="1"/>
  <c r="H38" i="42"/>
  <c r="J38" i="42" s="1"/>
  <c r="I38" i="42"/>
  <c r="K38" i="42" s="1"/>
  <c r="H42" i="42"/>
  <c r="J42" i="42" s="1"/>
  <c r="I42" i="42"/>
  <c r="K42" i="42" s="1"/>
  <c r="I25" i="43"/>
  <c r="K25" i="43" s="1"/>
  <c r="H25" i="43"/>
  <c r="J25" i="43" s="1"/>
  <c r="I29" i="43"/>
  <c r="K29" i="43" s="1"/>
  <c r="H29" i="43"/>
  <c r="J29" i="43" s="1"/>
  <c r="I33" i="43"/>
  <c r="K33" i="43" s="1"/>
  <c r="H33" i="43"/>
  <c r="J33" i="43" s="1"/>
  <c r="I39" i="43"/>
  <c r="K39" i="43" s="1"/>
  <c r="H39" i="43"/>
  <c r="J39" i="43" s="1"/>
  <c r="I41" i="43"/>
  <c r="K41" i="43" s="1"/>
  <c r="H41" i="43"/>
  <c r="J41" i="43" s="1"/>
  <c r="I51" i="41"/>
  <c r="K51" i="41" s="1"/>
  <c r="H51" i="41"/>
  <c r="J51" i="41" s="1"/>
  <c r="I50" i="41"/>
  <c r="K50" i="41" s="1"/>
  <c r="H50" i="41"/>
  <c r="J50" i="41" s="1"/>
  <c r="I59" i="41"/>
  <c r="K59" i="41" s="1"/>
  <c r="H59" i="41"/>
  <c r="J59" i="41" s="1"/>
  <c r="I63" i="41"/>
  <c r="K63" i="41" s="1"/>
  <c r="H63" i="41"/>
  <c r="J63" i="41" s="1"/>
  <c r="I71" i="43"/>
  <c r="K71" i="43" s="1"/>
  <c r="H71" i="43"/>
  <c r="J71" i="43" s="1"/>
  <c r="I74" i="43"/>
  <c r="K74" i="43" s="1"/>
  <c r="H74" i="43"/>
  <c r="J74" i="43" s="1"/>
  <c r="I77" i="43"/>
  <c r="K77" i="43" s="1"/>
  <c r="H77" i="43"/>
  <c r="J77" i="43" s="1"/>
  <c r="I80" i="43"/>
  <c r="K80" i="43" s="1"/>
  <c r="H80" i="43"/>
  <c r="J80" i="43" s="1"/>
  <c r="I87" i="43"/>
  <c r="K87" i="43" s="1"/>
  <c r="H87" i="43"/>
  <c r="J87" i="43" s="1"/>
  <c r="I141" i="40"/>
  <c r="K141" i="40" s="1"/>
  <c r="H141" i="40"/>
  <c r="J141" i="40" s="1"/>
  <c r="I145" i="40"/>
  <c r="K145" i="40" s="1"/>
  <c r="H145" i="40"/>
  <c r="J145" i="40" s="1"/>
  <c r="I149" i="40"/>
  <c r="K149" i="40" s="1"/>
  <c r="H149" i="40"/>
  <c r="J149" i="40" s="1"/>
  <c r="I153" i="40"/>
  <c r="K153" i="40" s="1"/>
  <c r="H153" i="40"/>
  <c r="J153" i="40" s="1"/>
  <c r="I157" i="40"/>
  <c r="K157" i="40" s="1"/>
  <c r="H157" i="40"/>
  <c r="J157" i="40" s="1"/>
  <c r="B140" i="42"/>
  <c r="C117" i="42"/>
  <c r="D117" i="42" s="1"/>
  <c r="I54" i="40"/>
  <c r="K54" i="40" s="1"/>
  <c r="H54" i="40"/>
  <c r="J54" i="40" s="1"/>
  <c r="I62" i="40"/>
  <c r="K62" i="40" s="1"/>
  <c r="H62" i="40"/>
  <c r="J62" i="40" s="1"/>
  <c r="I106" i="43"/>
  <c r="K106" i="43" s="1"/>
  <c r="H106" i="43"/>
  <c r="J106" i="43" s="1"/>
  <c r="I96" i="43"/>
  <c r="K96" i="43" s="1"/>
  <c r="H96" i="43"/>
  <c r="J96" i="43" s="1"/>
  <c r="I94" i="40"/>
  <c r="K94" i="40" s="1"/>
  <c r="H94" i="40"/>
  <c r="J94" i="40" s="1"/>
  <c r="I106" i="40"/>
  <c r="K106" i="40" s="1"/>
  <c r="H106" i="40"/>
  <c r="J106" i="40" s="1"/>
  <c r="H72" i="42"/>
  <c r="J72" i="42" s="1"/>
  <c r="I72" i="42"/>
  <c r="K72" i="42" s="1"/>
  <c r="H84" i="42"/>
  <c r="J84" i="42" s="1"/>
  <c r="I84" i="42"/>
  <c r="K84" i="42" s="1"/>
  <c r="I50" i="42"/>
  <c r="K50" i="42" s="1"/>
  <c r="H50" i="42"/>
  <c r="J50" i="42" s="1"/>
  <c r="H62" i="42"/>
  <c r="J62" i="42" s="1"/>
  <c r="I62" i="42"/>
  <c r="K62" i="42" s="1"/>
  <c r="I60" i="43"/>
  <c r="K60" i="43" s="1"/>
  <c r="H60" i="43"/>
  <c r="J60" i="43" s="1"/>
  <c r="I117" i="40"/>
  <c r="K117" i="40" s="1"/>
  <c r="H117" i="40"/>
  <c r="J117" i="40" s="1"/>
  <c r="I125" i="40"/>
  <c r="K125" i="40" s="1"/>
  <c r="H125" i="40"/>
  <c r="J125" i="40" s="1"/>
  <c r="H72" i="40"/>
  <c r="J72" i="40" s="1"/>
  <c r="I72" i="40"/>
  <c r="K72" i="40" s="1"/>
  <c r="H80" i="40"/>
  <c r="J80" i="40" s="1"/>
  <c r="I80" i="40"/>
  <c r="K80" i="40" s="1"/>
  <c r="H31" i="40"/>
  <c r="J31" i="40" s="1"/>
  <c r="I31" i="40"/>
  <c r="K31" i="40" s="1"/>
  <c r="I29" i="41"/>
  <c r="K29" i="41" s="1"/>
  <c r="H29" i="41"/>
  <c r="J29" i="41" s="1"/>
  <c r="I152" i="40"/>
  <c r="K152" i="40" s="1"/>
  <c r="H152" i="40"/>
  <c r="J152" i="40" s="1"/>
  <c r="I48" i="40"/>
  <c r="K48" i="40" s="1"/>
  <c r="H48" i="40"/>
  <c r="J48" i="40" s="1"/>
  <c r="I52" i="40"/>
  <c r="K52" i="40" s="1"/>
  <c r="H52" i="40"/>
  <c r="J52" i="40" s="1"/>
  <c r="I56" i="40"/>
  <c r="K56" i="40" s="1"/>
  <c r="H56" i="40"/>
  <c r="J56" i="40" s="1"/>
  <c r="I60" i="40"/>
  <c r="K60" i="40" s="1"/>
  <c r="H60" i="40"/>
  <c r="J60" i="40" s="1"/>
  <c r="I64" i="40"/>
  <c r="K64" i="40" s="1"/>
  <c r="H64" i="40"/>
  <c r="J64" i="40" s="1"/>
  <c r="B117" i="41"/>
  <c r="C94" i="41"/>
  <c r="D94" i="41" s="1"/>
  <c r="B163" i="43"/>
  <c r="C140" i="43"/>
  <c r="D140" i="43" s="1"/>
  <c r="I99" i="43"/>
  <c r="K99" i="43" s="1"/>
  <c r="H99" i="43"/>
  <c r="J99" i="43" s="1"/>
  <c r="I107" i="43"/>
  <c r="K107" i="43" s="1"/>
  <c r="H107" i="43"/>
  <c r="J107" i="43" s="1"/>
  <c r="I98" i="43"/>
  <c r="K98" i="43" s="1"/>
  <c r="H98" i="43"/>
  <c r="J98" i="43" s="1"/>
  <c r="I110" i="43"/>
  <c r="K110" i="43" s="1"/>
  <c r="H110" i="43"/>
  <c r="J110" i="43" s="1"/>
  <c r="F181" i="40"/>
  <c r="F180" i="40"/>
  <c r="F179" i="40"/>
  <c r="F178" i="40"/>
  <c r="F177" i="40"/>
  <c r="F176" i="40"/>
  <c r="F175" i="40"/>
  <c r="F174" i="40"/>
  <c r="F173" i="40"/>
  <c r="F172" i="40"/>
  <c r="F171" i="40"/>
  <c r="F170" i="40"/>
  <c r="F169" i="40"/>
  <c r="F168" i="40"/>
  <c r="F167" i="40"/>
  <c r="F166" i="40"/>
  <c r="F165" i="40"/>
  <c r="F164" i="40"/>
  <c r="F163" i="40"/>
  <c r="I96" i="40"/>
  <c r="K96" i="40" s="1"/>
  <c r="H96" i="40"/>
  <c r="J96" i="40" s="1"/>
  <c r="I100" i="40"/>
  <c r="K100" i="40" s="1"/>
  <c r="H100" i="40"/>
  <c r="J100" i="40" s="1"/>
  <c r="I104" i="40"/>
  <c r="K104" i="40" s="1"/>
  <c r="H104" i="40"/>
  <c r="J104" i="40" s="1"/>
  <c r="I108" i="40"/>
  <c r="K108" i="40" s="1"/>
  <c r="H108" i="40"/>
  <c r="J108" i="40" s="1"/>
  <c r="I112" i="40"/>
  <c r="K112" i="40" s="1"/>
  <c r="H112" i="40"/>
  <c r="J112" i="40" s="1"/>
  <c r="H74" i="42"/>
  <c r="J74" i="42" s="1"/>
  <c r="I74" i="42"/>
  <c r="K74" i="42" s="1"/>
  <c r="H78" i="42"/>
  <c r="J78" i="42" s="1"/>
  <c r="I78" i="42"/>
  <c r="K78" i="42" s="1"/>
  <c r="H82" i="42"/>
  <c r="J82" i="42" s="1"/>
  <c r="I82" i="42"/>
  <c r="K82" i="42" s="1"/>
  <c r="H86" i="42"/>
  <c r="J86" i="42" s="1"/>
  <c r="I86" i="42"/>
  <c r="K86" i="42" s="1"/>
  <c r="I48" i="42"/>
  <c r="K48" i="42" s="1"/>
  <c r="H48" i="42"/>
  <c r="J48" i="42" s="1"/>
  <c r="I52" i="42"/>
  <c r="K52" i="42" s="1"/>
  <c r="H52" i="42"/>
  <c r="J52" i="42" s="1"/>
  <c r="H56" i="42"/>
  <c r="J56" i="42" s="1"/>
  <c r="I56" i="42"/>
  <c r="K56" i="42" s="1"/>
  <c r="H60" i="42"/>
  <c r="J60" i="42" s="1"/>
  <c r="I60" i="42"/>
  <c r="K60" i="42" s="1"/>
  <c r="H64" i="42"/>
  <c r="J64" i="42" s="1"/>
  <c r="I64" i="42"/>
  <c r="K64" i="42" s="1"/>
  <c r="I55" i="43"/>
  <c r="K55" i="43" s="1"/>
  <c r="H55" i="43"/>
  <c r="J55" i="43" s="1"/>
  <c r="I52" i="43"/>
  <c r="K52" i="43" s="1"/>
  <c r="H52" i="43"/>
  <c r="J52" i="43" s="1"/>
  <c r="I49" i="43"/>
  <c r="K49" i="43" s="1"/>
  <c r="H49" i="43"/>
  <c r="J49" i="43" s="1"/>
  <c r="I65" i="43"/>
  <c r="K65" i="43" s="1"/>
  <c r="H65" i="43"/>
  <c r="J65" i="43" s="1"/>
  <c r="I62" i="43"/>
  <c r="K62" i="43" s="1"/>
  <c r="H62" i="43"/>
  <c r="J62" i="43" s="1"/>
  <c r="I119" i="40"/>
  <c r="K119" i="40" s="1"/>
  <c r="H119" i="40"/>
  <c r="J119" i="40" s="1"/>
  <c r="I123" i="40"/>
  <c r="K123" i="40" s="1"/>
  <c r="H123" i="40"/>
  <c r="J123" i="40" s="1"/>
  <c r="I127" i="40"/>
  <c r="K127" i="40" s="1"/>
  <c r="H127" i="40"/>
  <c r="J127" i="40" s="1"/>
  <c r="I131" i="40"/>
  <c r="K131" i="40" s="1"/>
  <c r="H131" i="40"/>
  <c r="J131" i="40" s="1"/>
  <c r="I135" i="40"/>
  <c r="K135" i="40" s="1"/>
  <c r="H135" i="40"/>
  <c r="J135" i="40" s="1"/>
  <c r="I74" i="40"/>
  <c r="K74" i="40" s="1"/>
  <c r="H74" i="40"/>
  <c r="J74" i="40" s="1"/>
  <c r="I78" i="40"/>
  <c r="K78" i="40" s="1"/>
  <c r="H78" i="40"/>
  <c r="J78" i="40" s="1"/>
  <c r="I82" i="40"/>
  <c r="K82" i="40" s="1"/>
  <c r="H82" i="40"/>
  <c r="J82" i="40" s="1"/>
  <c r="I86" i="40"/>
  <c r="K86" i="40" s="1"/>
  <c r="H86" i="40"/>
  <c r="J86" i="40" s="1"/>
  <c r="I25" i="40"/>
  <c r="K25" i="40" s="1"/>
  <c r="H25" i="40"/>
  <c r="J25" i="40" s="1"/>
  <c r="I29" i="40"/>
  <c r="K29" i="40" s="1"/>
  <c r="H29" i="40"/>
  <c r="J29" i="40" s="1"/>
  <c r="I33" i="40"/>
  <c r="K33" i="40" s="1"/>
  <c r="H33" i="40"/>
  <c r="J33" i="40" s="1"/>
  <c r="I37" i="40"/>
  <c r="K37" i="40" s="1"/>
  <c r="H37" i="40"/>
  <c r="J37" i="40" s="1"/>
  <c r="I41" i="40"/>
  <c r="K41" i="40" s="1"/>
  <c r="H41" i="40"/>
  <c r="J41" i="40" s="1"/>
  <c r="I31" i="41"/>
  <c r="K31" i="41" s="1"/>
  <c r="H31" i="41"/>
  <c r="J31" i="41" s="1"/>
  <c r="I26" i="41"/>
  <c r="K26" i="41" s="1"/>
  <c r="H26" i="41"/>
  <c r="J26" i="41" s="1"/>
  <c r="I42" i="41"/>
  <c r="K42" i="41" s="1"/>
  <c r="H42" i="41"/>
  <c r="J42" i="41" s="1"/>
  <c r="I37" i="41"/>
  <c r="K37" i="41" s="1"/>
  <c r="H37" i="41"/>
  <c r="J37" i="41" s="1"/>
  <c r="I36" i="41"/>
  <c r="K36" i="41" s="1"/>
  <c r="H36" i="41"/>
  <c r="J36" i="41" s="1"/>
  <c r="I27" i="42"/>
  <c r="K27" i="42" s="1"/>
  <c r="H27" i="42"/>
  <c r="J27" i="42" s="1"/>
  <c r="I31" i="42"/>
  <c r="K31" i="42" s="1"/>
  <c r="H31" i="42"/>
  <c r="J31" i="42" s="1"/>
  <c r="I35" i="42"/>
  <c r="K35" i="42" s="1"/>
  <c r="H35" i="42"/>
  <c r="J35" i="42" s="1"/>
  <c r="I39" i="42"/>
  <c r="K39" i="42" s="1"/>
  <c r="H39" i="42"/>
  <c r="J39" i="42" s="1"/>
  <c r="I43" i="42"/>
  <c r="K43" i="42" s="1"/>
  <c r="H43" i="42"/>
  <c r="J43" i="42" s="1"/>
  <c r="I26" i="43"/>
  <c r="K26" i="43" s="1"/>
  <c r="H26" i="43"/>
  <c r="J26" i="43" s="1"/>
  <c r="I30" i="43"/>
  <c r="K30" i="43" s="1"/>
  <c r="H30" i="43"/>
  <c r="J30" i="43" s="1"/>
  <c r="I34" i="43"/>
  <c r="K34" i="43" s="1"/>
  <c r="H34" i="43"/>
  <c r="J34" i="43" s="1"/>
  <c r="I43" i="43"/>
  <c r="K43" i="43" s="1"/>
  <c r="H43" i="43"/>
  <c r="J43" i="43" s="1"/>
  <c r="I49" i="41"/>
  <c r="K49" i="41" s="1"/>
  <c r="H49" i="41"/>
  <c r="J49" i="41" s="1"/>
  <c r="I55" i="41"/>
  <c r="K55" i="41" s="1"/>
  <c r="H55" i="41"/>
  <c r="J55" i="41" s="1"/>
  <c r="I53" i="41"/>
  <c r="K53" i="41" s="1"/>
  <c r="H53" i="41"/>
  <c r="J53" i="41" s="1"/>
  <c r="I60" i="41"/>
  <c r="K60" i="41" s="1"/>
  <c r="H60" i="41"/>
  <c r="J60" i="41" s="1"/>
  <c r="I64" i="41"/>
  <c r="K64" i="41" s="1"/>
  <c r="H64" i="41"/>
  <c r="J64" i="41" s="1"/>
  <c r="I75" i="43"/>
  <c r="K75" i="43" s="1"/>
  <c r="H75" i="43"/>
  <c r="J75" i="43" s="1"/>
  <c r="I78" i="43"/>
  <c r="K78" i="43" s="1"/>
  <c r="H78" i="43"/>
  <c r="J78" i="43" s="1"/>
  <c r="I81" i="43"/>
  <c r="K81" i="43" s="1"/>
  <c r="H81" i="43"/>
  <c r="J81" i="43" s="1"/>
  <c r="I84" i="43"/>
  <c r="K84" i="43" s="1"/>
  <c r="H84" i="43"/>
  <c r="J84" i="43" s="1"/>
  <c r="I88" i="43"/>
  <c r="K88" i="43" s="1"/>
  <c r="H88" i="43"/>
  <c r="J88" i="43" s="1"/>
  <c r="I142" i="40"/>
  <c r="K142" i="40" s="1"/>
  <c r="H142" i="40"/>
  <c r="J142" i="40" s="1"/>
  <c r="I146" i="40"/>
  <c r="K146" i="40" s="1"/>
  <c r="H146" i="40"/>
  <c r="J146" i="40" s="1"/>
  <c r="I150" i="40"/>
  <c r="K150" i="40" s="1"/>
  <c r="H150" i="40"/>
  <c r="J150" i="40" s="1"/>
  <c r="I154" i="40"/>
  <c r="K154" i="40" s="1"/>
  <c r="H154" i="40"/>
  <c r="J154" i="40" s="1"/>
  <c r="I158" i="40"/>
  <c r="K158" i="40" s="1"/>
  <c r="H158" i="40"/>
  <c r="J158" i="40" s="1"/>
  <c r="I41" i="39"/>
  <c r="K41" i="39" s="1"/>
  <c r="H41" i="39"/>
  <c r="J41" i="39" s="1"/>
  <c r="I25" i="39"/>
  <c r="K25" i="39" s="1"/>
  <c r="H25" i="39"/>
  <c r="J25" i="39" s="1"/>
  <c r="I33" i="39"/>
  <c r="K33" i="39" s="1"/>
  <c r="H33" i="39"/>
  <c r="J33" i="39" s="1"/>
  <c r="I74" i="39"/>
  <c r="K74" i="39" s="1"/>
  <c r="H74" i="39"/>
  <c r="J74" i="39" s="1"/>
  <c r="I80" i="39"/>
  <c r="K80" i="39" s="1"/>
  <c r="H80" i="39"/>
  <c r="J80" i="39" s="1"/>
  <c r="I88" i="39"/>
  <c r="K88" i="39" s="1"/>
  <c r="H88" i="39"/>
  <c r="J88" i="39" s="1"/>
  <c r="I58" i="39"/>
  <c r="K58" i="39" s="1"/>
  <c r="H58" i="39"/>
  <c r="J58" i="39" s="1"/>
  <c r="I53" i="39"/>
  <c r="K53" i="39" s="1"/>
  <c r="H53" i="39"/>
  <c r="J53" i="39" s="1"/>
  <c r="H54" i="38"/>
  <c r="J54" i="38" s="1"/>
  <c r="I54" i="38"/>
  <c r="K54" i="38" s="1"/>
  <c r="H59" i="38"/>
  <c r="J59" i="38" s="1"/>
  <c r="I59" i="38"/>
  <c r="K59" i="38" s="1"/>
  <c r="L35" i="38"/>
  <c r="L41" i="38"/>
  <c r="L28" i="38"/>
  <c r="L30" i="38"/>
  <c r="I30" i="39"/>
  <c r="K30" i="39" s="1"/>
  <c r="H30" i="39"/>
  <c r="J30" i="39" s="1"/>
  <c r="I38" i="39"/>
  <c r="K38" i="39" s="1"/>
  <c r="H38" i="39"/>
  <c r="J38" i="39" s="1"/>
  <c r="I76" i="39"/>
  <c r="K76" i="39" s="1"/>
  <c r="H76" i="39"/>
  <c r="J76" i="39" s="1"/>
  <c r="I85" i="39"/>
  <c r="K85" i="39" s="1"/>
  <c r="H85" i="39"/>
  <c r="J85" i="39" s="1"/>
  <c r="I57" i="39"/>
  <c r="K57" i="39" s="1"/>
  <c r="H57" i="39"/>
  <c r="J57" i="39" s="1"/>
  <c r="I50" i="39"/>
  <c r="K50" i="39" s="1"/>
  <c r="H50" i="39"/>
  <c r="J50" i="39" s="1"/>
  <c r="H56" i="38"/>
  <c r="J56" i="38" s="1"/>
  <c r="I56" i="38"/>
  <c r="K56" i="38" s="1"/>
  <c r="H60" i="38"/>
  <c r="J60" i="38" s="1"/>
  <c r="I60" i="38"/>
  <c r="K60" i="38" s="1"/>
  <c r="I29" i="39"/>
  <c r="K29" i="39" s="1"/>
  <c r="H29" i="39"/>
  <c r="J29" i="39" s="1"/>
  <c r="I37" i="39"/>
  <c r="K37" i="39" s="1"/>
  <c r="H37" i="39"/>
  <c r="J37" i="39" s="1"/>
  <c r="I72" i="39"/>
  <c r="K72" i="39" s="1"/>
  <c r="H72" i="39"/>
  <c r="J72" i="39" s="1"/>
  <c r="I84" i="39"/>
  <c r="K84" i="39" s="1"/>
  <c r="H84" i="39"/>
  <c r="J84" i="39" s="1"/>
  <c r="I64" i="39"/>
  <c r="K64" i="39" s="1"/>
  <c r="H64" i="39"/>
  <c r="J64" i="39" s="1"/>
  <c r="I49" i="39"/>
  <c r="K49" i="39" s="1"/>
  <c r="H49" i="39"/>
  <c r="J49" i="39" s="1"/>
  <c r="I63" i="39"/>
  <c r="K63" i="39" s="1"/>
  <c r="H63" i="39"/>
  <c r="J63" i="39" s="1"/>
  <c r="H51" i="38"/>
  <c r="J51" i="38" s="1"/>
  <c r="I51" i="38"/>
  <c r="K51" i="38" s="1"/>
  <c r="H63" i="38"/>
  <c r="J63" i="38" s="1"/>
  <c r="I63" i="38"/>
  <c r="K63" i="38" s="1"/>
  <c r="L36" i="38"/>
  <c r="L25" i="38"/>
  <c r="L39" i="38"/>
  <c r="L40" i="38"/>
  <c r="I26" i="39"/>
  <c r="K26" i="39" s="1"/>
  <c r="H26" i="39"/>
  <c r="J26" i="39" s="1"/>
  <c r="I34" i="39"/>
  <c r="K34" i="39" s="1"/>
  <c r="H34" i="39"/>
  <c r="J34" i="39" s="1"/>
  <c r="I42" i="39"/>
  <c r="K42" i="39" s="1"/>
  <c r="H42" i="39"/>
  <c r="J42" i="39" s="1"/>
  <c r="I77" i="39"/>
  <c r="K77" i="39" s="1"/>
  <c r="H77" i="39"/>
  <c r="J77" i="39" s="1"/>
  <c r="I81" i="39"/>
  <c r="K81" i="39" s="1"/>
  <c r="H81" i="39"/>
  <c r="J81" i="39" s="1"/>
  <c r="I89" i="39"/>
  <c r="K89" i="39" s="1"/>
  <c r="H89" i="39"/>
  <c r="J89" i="39" s="1"/>
  <c r="I62" i="39"/>
  <c r="K62" i="39" s="1"/>
  <c r="H62" i="39"/>
  <c r="J62" i="39" s="1"/>
  <c r="I54" i="39"/>
  <c r="K54" i="39" s="1"/>
  <c r="H54" i="39"/>
  <c r="J54" i="39" s="1"/>
  <c r="H48" i="38"/>
  <c r="J48" i="38" s="1"/>
  <c r="I48" i="38"/>
  <c r="K48" i="38" s="1"/>
  <c r="H53" i="38"/>
  <c r="J53" i="38" s="1"/>
  <c r="I53" i="38"/>
  <c r="K53" i="38" s="1"/>
  <c r="H64" i="38"/>
  <c r="J64" i="38" s="1"/>
  <c r="I64" i="38"/>
  <c r="K64" i="38" s="1"/>
  <c r="F112" i="39"/>
  <c r="F111" i="39"/>
  <c r="F110" i="39"/>
  <c r="F109" i="39"/>
  <c r="F108" i="39"/>
  <c r="F107" i="39"/>
  <c r="F106" i="39"/>
  <c r="F105" i="39"/>
  <c r="F102" i="39"/>
  <c r="F101" i="39"/>
  <c r="F104" i="39"/>
  <c r="F100" i="39"/>
  <c r="F99" i="39"/>
  <c r="F98" i="39"/>
  <c r="F97" i="39"/>
  <c r="F96" i="39"/>
  <c r="F95" i="39"/>
  <c r="F94" i="39"/>
  <c r="F103" i="39"/>
  <c r="F89" i="38"/>
  <c r="F88" i="38"/>
  <c r="F87" i="38"/>
  <c r="F86" i="38"/>
  <c r="F85" i="38"/>
  <c r="F84" i="38"/>
  <c r="F83" i="38"/>
  <c r="F82" i="38"/>
  <c r="F81" i="38"/>
  <c r="F80" i="38"/>
  <c r="F79" i="38"/>
  <c r="F78" i="38"/>
  <c r="F77" i="38"/>
  <c r="F76" i="38"/>
  <c r="F75" i="38"/>
  <c r="F74" i="38"/>
  <c r="F73" i="38"/>
  <c r="F72" i="38"/>
  <c r="F71" i="38"/>
  <c r="I27" i="39"/>
  <c r="K27" i="39" s="1"/>
  <c r="H27" i="39"/>
  <c r="J27" i="39" s="1"/>
  <c r="I31" i="39"/>
  <c r="K31" i="39" s="1"/>
  <c r="H31" i="39"/>
  <c r="J31" i="39" s="1"/>
  <c r="I35" i="39"/>
  <c r="K35" i="39" s="1"/>
  <c r="H35" i="39"/>
  <c r="J35" i="39" s="1"/>
  <c r="I39" i="39"/>
  <c r="K39" i="39" s="1"/>
  <c r="H39" i="39"/>
  <c r="J39" i="39" s="1"/>
  <c r="I43" i="39"/>
  <c r="K43" i="39" s="1"/>
  <c r="H43" i="39"/>
  <c r="J43" i="39" s="1"/>
  <c r="L29" i="38"/>
  <c r="L26" i="38"/>
  <c r="I71" i="39"/>
  <c r="K71" i="39" s="1"/>
  <c r="H71" i="39"/>
  <c r="J71" i="39" s="1"/>
  <c r="I78" i="39"/>
  <c r="K78" i="39" s="1"/>
  <c r="H78" i="39"/>
  <c r="J78" i="39" s="1"/>
  <c r="I82" i="39"/>
  <c r="K82" i="39" s="1"/>
  <c r="H82" i="39"/>
  <c r="J82" i="39" s="1"/>
  <c r="I86" i="39"/>
  <c r="K86" i="39" s="1"/>
  <c r="H86" i="39"/>
  <c r="J86" i="39" s="1"/>
  <c r="I56" i="39"/>
  <c r="K56" i="39" s="1"/>
  <c r="H56" i="39"/>
  <c r="J56" i="39" s="1"/>
  <c r="I61" i="39"/>
  <c r="K61" i="39" s="1"/>
  <c r="H61" i="39"/>
  <c r="J61" i="39" s="1"/>
  <c r="I66" i="39"/>
  <c r="K66" i="39" s="1"/>
  <c r="H66" i="39"/>
  <c r="J66" i="39" s="1"/>
  <c r="I51" i="39"/>
  <c r="K51" i="39" s="1"/>
  <c r="H51" i="39"/>
  <c r="J51" i="39" s="1"/>
  <c r="I55" i="39"/>
  <c r="K55" i="39" s="1"/>
  <c r="H55" i="39"/>
  <c r="J55" i="39" s="1"/>
  <c r="H50" i="38"/>
  <c r="J50" i="38" s="1"/>
  <c r="I50" i="38"/>
  <c r="K50" i="38" s="1"/>
  <c r="H58" i="38"/>
  <c r="J58" i="38" s="1"/>
  <c r="I58" i="38"/>
  <c r="K58" i="38" s="1"/>
  <c r="H55" i="38"/>
  <c r="J55" i="38" s="1"/>
  <c r="I55" i="38"/>
  <c r="K55" i="38" s="1"/>
  <c r="H61" i="38"/>
  <c r="J61" i="38" s="1"/>
  <c r="I61" i="38"/>
  <c r="K61" i="38" s="1"/>
  <c r="H65" i="38"/>
  <c r="J65" i="38" s="1"/>
  <c r="I65" i="38"/>
  <c r="K65" i="38" s="1"/>
  <c r="L43" i="38"/>
  <c r="L27" i="38"/>
  <c r="L42" i="38"/>
  <c r="L33" i="38"/>
  <c r="L34" i="38"/>
  <c r="B140" i="39"/>
  <c r="C117" i="39"/>
  <c r="D117" i="39" s="1"/>
  <c r="L31" i="38"/>
  <c r="L32" i="38"/>
  <c r="B117" i="38"/>
  <c r="C94" i="38"/>
  <c r="D94" i="38" s="1"/>
  <c r="I28" i="39"/>
  <c r="K28" i="39" s="1"/>
  <c r="H28" i="39"/>
  <c r="J28" i="39" s="1"/>
  <c r="I32" i="39"/>
  <c r="K32" i="39" s="1"/>
  <c r="H32" i="39"/>
  <c r="J32" i="39" s="1"/>
  <c r="I36" i="39"/>
  <c r="K36" i="39" s="1"/>
  <c r="H36" i="39"/>
  <c r="J36" i="39" s="1"/>
  <c r="I40" i="39"/>
  <c r="K40" i="39" s="1"/>
  <c r="H40" i="39"/>
  <c r="J40" i="39" s="1"/>
  <c r="M37" i="38"/>
  <c r="N37" i="38" s="1"/>
  <c r="I75" i="39"/>
  <c r="K75" i="39" s="1"/>
  <c r="H75" i="39"/>
  <c r="J75" i="39" s="1"/>
  <c r="I73" i="39"/>
  <c r="K73" i="39" s="1"/>
  <c r="H73" i="39"/>
  <c r="J73" i="39" s="1"/>
  <c r="I79" i="39"/>
  <c r="K79" i="39" s="1"/>
  <c r="H79" i="39"/>
  <c r="J79" i="39" s="1"/>
  <c r="I83" i="39"/>
  <c r="K83" i="39" s="1"/>
  <c r="H83" i="39"/>
  <c r="J83" i="39" s="1"/>
  <c r="I87" i="39"/>
  <c r="K87" i="39" s="1"/>
  <c r="H87" i="39"/>
  <c r="J87" i="39" s="1"/>
  <c r="I60" i="39"/>
  <c r="K60" i="39" s="1"/>
  <c r="H60" i="39"/>
  <c r="J60" i="39" s="1"/>
  <c r="I65" i="39"/>
  <c r="K65" i="39" s="1"/>
  <c r="H65" i="39"/>
  <c r="J65" i="39" s="1"/>
  <c r="I48" i="39"/>
  <c r="K48" i="39" s="1"/>
  <c r="H48" i="39"/>
  <c r="J48" i="39" s="1"/>
  <c r="I52" i="39"/>
  <c r="K52" i="39" s="1"/>
  <c r="H52" i="39"/>
  <c r="J52" i="39" s="1"/>
  <c r="I59" i="39"/>
  <c r="K59" i="39" s="1"/>
  <c r="H59" i="39"/>
  <c r="J59" i="39" s="1"/>
  <c r="H52" i="38"/>
  <c r="J52" i="38" s="1"/>
  <c r="I52" i="38"/>
  <c r="K52" i="38" s="1"/>
  <c r="H49" i="38"/>
  <c r="J49" i="38" s="1"/>
  <c r="I49" i="38"/>
  <c r="K49" i="38" s="1"/>
  <c r="H57" i="38"/>
  <c r="J57" i="38" s="1"/>
  <c r="I57" i="38"/>
  <c r="K57" i="38" s="1"/>
  <c r="H62" i="38"/>
  <c r="J62" i="38" s="1"/>
  <c r="I62" i="38"/>
  <c r="K62" i="38" s="1"/>
  <c r="H66" i="38"/>
  <c r="J66" i="38" s="1"/>
  <c r="I66" i="38"/>
  <c r="K66" i="38" s="1"/>
  <c r="I99" i="37"/>
  <c r="K99" i="37" s="1"/>
  <c r="H99" i="37"/>
  <c r="J99" i="37" s="1"/>
  <c r="I107" i="37"/>
  <c r="K107" i="37" s="1"/>
  <c r="H107" i="37"/>
  <c r="J107" i="37" s="1"/>
  <c r="I75" i="37"/>
  <c r="K75" i="37" s="1"/>
  <c r="H75" i="37"/>
  <c r="J75" i="37" s="1"/>
  <c r="I79" i="37"/>
  <c r="K79" i="37" s="1"/>
  <c r="H79" i="37"/>
  <c r="J79" i="37" s="1"/>
  <c r="I87" i="37"/>
  <c r="K87" i="37" s="1"/>
  <c r="H87" i="37"/>
  <c r="J87" i="37" s="1"/>
  <c r="C140" i="37"/>
  <c r="D140" i="37" s="1"/>
  <c r="B163" i="37"/>
  <c r="I59" i="37"/>
  <c r="K59" i="37" s="1"/>
  <c r="H59" i="37"/>
  <c r="J59" i="37" s="1"/>
  <c r="I53" i="37"/>
  <c r="K53" i="37" s="1"/>
  <c r="H53" i="37"/>
  <c r="J53" i="37" s="1"/>
  <c r="I63" i="37"/>
  <c r="K63" i="37" s="1"/>
  <c r="H63" i="37"/>
  <c r="J63" i="37" s="1"/>
  <c r="I100" i="37"/>
  <c r="K100" i="37" s="1"/>
  <c r="H100" i="37"/>
  <c r="J100" i="37" s="1"/>
  <c r="I108" i="37"/>
  <c r="K108" i="37" s="1"/>
  <c r="H108" i="37"/>
  <c r="J108" i="37" s="1"/>
  <c r="L25" i="37"/>
  <c r="I76" i="37"/>
  <c r="K76" i="37" s="1"/>
  <c r="H76" i="37"/>
  <c r="J76" i="37" s="1"/>
  <c r="I84" i="37"/>
  <c r="K84" i="37" s="1"/>
  <c r="H84" i="37"/>
  <c r="J84" i="37" s="1"/>
  <c r="I50" i="37"/>
  <c r="K50" i="37" s="1"/>
  <c r="H50" i="37"/>
  <c r="J50" i="37" s="1"/>
  <c r="I57" i="37"/>
  <c r="K57" i="37" s="1"/>
  <c r="H57" i="37"/>
  <c r="J57" i="37" s="1"/>
  <c r="I56" i="37"/>
  <c r="K56" i="37" s="1"/>
  <c r="H56" i="37"/>
  <c r="J56" i="37" s="1"/>
  <c r="M38" i="37"/>
  <c r="N38" i="37" s="1"/>
  <c r="M41" i="37"/>
  <c r="N41" i="37" s="1"/>
  <c r="M36" i="37"/>
  <c r="N36" i="37" s="1"/>
  <c r="I73" i="37"/>
  <c r="K73" i="37" s="1"/>
  <c r="H73" i="37"/>
  <c r="J73" i="37" s="1"/>
  <c r="I60" i="37"/>
  <c r="K60" i="37" s="1"/>
  <c r="H60" i="37"/>
  <c r="J60" i="37" s="1"/>
  <c r="I95" i="37"/>
  <c r="K95" i="37" s="1"/>
  <c r="H95" i="37"/>
  <c r="J95" i="37" s="1"/>
  <c r="I103" i="37"/>
  <c r="K103" i="37" s="1"/>
  <c r="H103" i="37"/>
  <c r="J103" i="37" s="1"/>
  <c r="I112" i="37"/>
  <c r="K112" i="37" s="1"/>
  <c r="H112" i="37"/>
  <c r="J112" i="37" s="1"/>
  <c r="I71" i="37"/>
  <c r="K71" i="37" s="1"/>
  <c r="H71" i="37"/>
  <c r="J71" i="37" s="1"/>
  <c r="I83" i="37"/>
  <c r="K83" i="37" s="1"/>
  <c r="H83" i="37"/>
  <c r="J83" i="37" s="1"/>
  <c r="I52" i="37"/>
  <c r="K52" i="37" s="1"/>
  <c r="H52" i="37"/>
  <c r="J52" i="37" s="1"/>
  <c r="I96" i="37"/>
  <c r="K96" i="37" s="1"/>
  <c r="H96" i="37"/>
  <c r="J96" i="37" s="1"/>
  <c r="I104" i="37"/>
  <c r="K104" i="37" s="1"/>
  <c r="H104" i="37"/>
  <c r="J104" i="37" s="1"/>
  <c r="I109" i="37"/>
  <c r="K109" i="37" s="1"/>
  <c r="H109" i="37"/>
  <c r="J109" i="37" s="1"/>
  <c r="M39" i="37"/>
  <c r="N39" i="37" s="1"/>
  <c r="I72" i="37"/>
  <c r="K72" i="37" s="1"/>
  <c r="H72" i="37"/>
  <c r="J72" i="37" s="1"/>
  <c r="I80" i="37"/>
  <c r="K80" i="37" s="1"/>
  <c r="H80" i="37"/>
  <c r="J80" i="37" s="1"/>
  <c r="I88" i="37"/>
  <c r="K88" i="37" s="1"/>
  <c r="H88" i="37"/>
  <c r="J88" i="37" s="1"/>
  <c r="I54" i="37"/>
  <c r="K54" i="37" s="1"/>
  <c r="H54" i="37"/>
  <c r="J54" i="37" s="1"/>
  <c r="I64" i="37"/>
  <c r="K64" i="37" s="1"/>
  <c r="H64" i="37"/>
  <c r="J64" i="37" s="1"/>
  <c r="M35" i="37"/>
  <c r="N35" i="37" s="1"/>
  <c r="M34" i="37"/>
  <c r="N34" i="37" s="1"/>
  <c r="M32" i="37"/>
  <c r="N32" i="37" s="1"/>
  <c r="I97" i="37"/>
  <c r="K97" i="37" s="1"/>
  <c r="H97" i="37"/>
  <c r="J97" i="37" s="1"/>
  <c r="I101" i="37"/>
  <c r="K101" i="37" s="1"/>
  <c r="H101" i="37"/>
  <c r="J101" i="37" s="1"/>
  <c r="I105" i="37"/>
  <c r="K105" i="37" s="1"/>
  <c r="H105" i="37"/>
  <c r="J105" i="37" s="1"/>
  <c r="I110" i="37"/>
  <c r="K110" i="37" s="1"/>
  <c r="H110" i="37"/>
  <c r="J110" i="37" s="1"/>
  <c r="I77" i="37"/>
  <c r="K77" i="37" s="1"/>
  <c r="H77" i="37"/>
  <c r="J77" i="37" s="1"/>
  <c r="I81" i="37"/>
  <c r="K81" i="37" s="1"/>
  <c r="H81" i="37"/>
  <c r="J81" i="37" s="1"/>
  <c r="I85" i="37"/>
  <c r="K85" i="37" s="1"/>
  <c r="H85" i="37"/>
  <c r="J85" i="37" s="1"/>
  <c r="I89" i="37"/>
  <c r="K89" i="37" s="1"/>
  <c r="H89" i="37"/>
  <c r="J89" i="37" s="1"/>
  <c r="I51" i="37"/>
  <c r="K51" i="37" s="1"/>
  <c r="H51" i="37"/>
  <c r="J51" i="37" s="1"/>
  <c r="I58" i="37"/>
  <c r="K58" i="37" s="1"/>
  <c r="H58" i="37"/>
  <c r="J58" i="37" s="1"/>
  <c r="I61" i="37"/>
  <c r="K61" i="37" s="1"/>
  <c r="H61" i="37"/>
  <c r="J61" i="37" s="1"/>
  <c r="I65" i="37"/>
  <c r="K65" i="37" s="1"/>
  <c r="H65" i="37"/>
  <c r="J65" i="37" s="1"/>
  <c r="L42" i="37"/>
  <c r="M29" i="37"/>
  <c r="N29" i="37" s="1"/>
  <c r="M28" i="37"/>
  <c r="N28" i="37" s="1"/>
  <c r="L37" i="37"/>
  <c r="L31" i="37"/>
  <c r="L40" i="37"/>
  <c r="M27" i="37"/>
  <c r="N27" i="37" s="1"/>
  <c r="I94" i="37"/>
  <c r="K94" i="37" s="1"/>
  <c r="H94" i="37"/>
  <c r="J94" i="37" s="1"/>
  <c r="I98" i="37"/>
  <c r="K98" i="37" s="1"/>
  <c r="H98" i="37"/>
  <c r="J98" i="37" s="1"/>
  <c r="I102" i="37"/>
  <c r="K102" i="37" s="1"/>
  <c r="H102" i="37"/>
  <c r="J102" i="37" s="1"/>
  <c r="I106" i="37"/>
  <c r="K106" i="37" s="1"/>
  <c r="H106" i="37"/>
  <c r="J106" i="37" s="1"/>
  <c r="I111" i="37"/>
  <c r="K111" i="37" s="1"/>
  <c r="H111" i="37"/>
  <c r="J111" i="37" s="1"/>
  <c r="M43" i="37"/>
  <c r="N43" i="37" s="1"/>
  <c r="M33" i="37"/>
  <c r="N33" i="37" s="1"/>
  <c r="L30" i="37"/>
  <c r="I74" i="37"/>
  <c r="K74" i="37" s="1"/>
  <c r="H74" i="37"/>
  <c r="J74" i="37" s="1"/>
  <c r="I78" i="37"/>
  <c r="K78" i="37" s="1"/>
  <c r="H78" i="37"/>
  <c r="J78" i="37" s="1"/>
  <c r="I82" i="37"/>
  <c r="K82" i="37" s="1"/>
  <c r="H82" i="37"/>
  <c r="J82" i="37" s="1"/>
  <c r="I86" i="37"/>
  <c r="K86" i="37" s="1"/>
  <c r="H86" i="37"/>
  <c r="J86" i="37" s="1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8" i="37"/>
  <c r="F117" i="37"/>
  <c r="F119" i="37"/>
  <c r="I55" i="37"/>
  <c r="K55" i="37" s="1"/>
  <c r="H55" i="37"/>
  <c r="J55" i="37" s="1"/>
  <c r="I48" i="37"/>
  <c r="K48" i="37" s="1"/>
  <c r="H48" i="37"/>
  <c r="J48" i="37" s="1"/>
  <c r="I49" i="37"/>
  <c r="K49" i="37" s="1"/>
  <c r="H49" i="37"/>
  <c r="J49" i="37" s="1"/>
  <c r="I62" i="37"/>
  <c r="K62" i="37" s="1"/>
  <c r="H62" i="37"/>
  <c r="J62" i="37" s="1"/>
  <c r="I66" i="37"/>
  <c r="K66" i="37" s="1"/>
  <c r="H66" i="37"/>
  <c r="J66" i="37" s="1"/>
  <c r="K36" i="36"/>
  <c r="K25" i="27"/>
  <c r="K30" i="36"/>
  <c r="K43" i="34"/>
  <c r="K42" i="28"/>
  <c r="K27" i="27"/>
  <c r="K36" i="34"/>
  <c r="K35" i="33"/>
  <c r="K43" i="31"/>
  <c r="K39" i="23"/>
  <c r="K26" i="36"/>
  <c r="K25" i="29"/>
  <c r="K38" i="34"/>
  <c r="K32" i="36"/>
  <c r="K31" i="29"/>
  <c r="K33" i="36"/>
  <c r="K32" i="29"/>
  <c r="K31" i="33"/>
  <c r="K42" i="36"/>
  <c r="K26" i="34"/>
  <c r="K34" i="34"/>
  <c r="K30" i="34"/>
  <c r="K26" i="29"/>
  <c r="K25" i="33"/>
  <c r="K35" i="36"/>
  <c r="K27" i="28"/>
  <c r="K27" i="36"/>
  <c r="K30" i="29"/>
  <c r="K40" i="36"/>
  <c r="K28" i="29"/>
  <c r="K39" i="36"/>
  <c r="K38" i="36"/>
  <c r="K33" i="27"/>
  <c r="K32" i="34"/>
  <c r="K43" i="35"/>
  <c r="D15" i="32"/>
  <c r="D12" i="45"/>
  <c r="D11" i="32"/>
  <c r="D8" i="32"/>
  <c r="D17" i="32"/>
  <c r="D12" i="32"/>
  <c r="F135" i="32" l="1"/>
  <c r="J40" i="34"/>
  <c r="I38" i="36"/>
  <c r="I33" i="27"/>
  <c r="F97" i="32"/>
  <c r="F107" i="32"/>
  <c r="M26" i="37"/>
  <c r="N26" i="37" s="1"/>
  <c r="M38" i="38"/>
  <c r="N38" i="38" s="1"/>
  <c r="F101" i="32"/>
  <c r="F112" i="32"/>
  <c r="F102" i="32"/>
  <c r="H102" i="32" s="1"/>
  <c r="J102" i="32" s="1"/>
  <c r="F95" i="32"/>
  <c r="H95" i="32" s="1"/>
  <c r="J95" i="32" s="1"/>
  <c r="F106" i="32"/>
  <c r="F186" i="32"/>
  <c r="F118" i="32"/>
  <c r="H118" i="32" s="1"/>
  <c r="J118" i="32" s="1"/>
  <c r="F189" i="32"/>
  <c r="I189" i="32" s="1"/>
  <c r="K189" i="32" s="1"/>
  <c r="F194" i="32"/>
  <c r="F235" i="32"/>
  <c r="F127" i="32"/>
  <c r="H127" i="32" s="1"/>
  <c r="J127" i="32" s="1"/>
  <c r="F128" i="32"/>
  <c r="H128" i="32" s="1"/>
  <c r="J128" i="32" s="1"/>
  <c r="F197" i="32"/>
  <c r="F190" i="32"/>
  <c r="F198" i="32"/>
  <c r="I198" i="32" s="1"/>
  <c r="K198" i="32" s="1"/>
  <c r="F122" i="32"/>
  <c r="H122" i="32" s="1"/>
  <c r="J122" i="32" s="1"/>
  <c r="F132" i="32"/>
  <c r="F193" i="32"/>
  <c r="F201" i="32"/>
  <c r="I201" i="32" s="1"/>
  <c r="K201" i="32" s="1"/>
  <c r="F239" i="32"/>
  <c r="H239" i="32" s="1"/>
  <c r="J239" i="32" s="1"/>
  <c r="F187" i="32"/>
  <c r="F191" i="32"/>
  <c r="F195" i="32"/>
  <c r="I195" i="32" s="1"/>
  <c r="K195" i="32" s="1"/>
  <c r="F199" i="32"/>
  <c r="H199" i="32" s="1"/>
  <c r="J199" i="32" s="1"/>
  <c r="F203" i="32"/>
  <c r="F243" i="32"/>
  <c r="F119" i="32"/>
  <c r="H119" i="32" s="1"/>
  <c r="J119" i="32" s="1"/>
  <c r="F117" i="32"/>
  <c r="I117" i="32" s="1"/>
  <c r="K117" i="32" s="1"/>
  <c r="F131" i="32"/>
  <c r="F188" i="32"/>
  <c r="F192" i="32"/>
  <c r="I192" i="32" s="1"/>
  <c r="K192" i="32" s="1"/>
  <c r="F196" i="32"/>
  <c r="F200" i="32"/>
  <c r="F125" i="32"/>
  <c r="F129" i="32"/>
  <c r="H129" i="32" s="1"/>
  <c r="J129" i="32" s="1"/>
  <c r="F133" i="32"/>
  <c r="F110" i="32"/>
  <c r="F98" i="32"/>
  <c r="F103" i="32"/>
  <c r="H103" i="32" s="1"/>
  <c r="J103" i="32" s="1"/>
  <c r="F111" i="32"/>
  <c r="I111" i="32" s="1"/>
  <c r="K111" i="32" s="1"/>
  <c r="F123" i="32"/>
  <c r="F126" i="32"/>
  <c r="F120" i="32"/>
  <c r="H120" i="32" s="1"/>
  <c r="J120" i="32" s="1"/>
  <c r="F130" i="32"/>
  <c r="H130" i="32" s="1"/>
  <c r="J130" i="32" s="1"/>
  <c r="F94" i="32"/>
  <c r="F99" i="32"/>
  <c r="F105" i="32"/>
  <c r="H105" i="32" s="1"/>
  <c r="J105" i="32" s="1"/>
  <c r="F247" i="32"/>
  <c r="H247" i="32" s="1"/>
  <c r="J247" i="32" s="1"/>
  <c r="F108" i="32"/>
  <c r="F96" i="32"/>
  <c r="F100" i="32"/>
  <c r="H100" i="32" s="1"/>
  <c r="J100" i="32" s="1"/>
  <c r="F104" i="32"/>
  <c r="H104" i="32" s="1"/>
  <c r="J104" i="32" s="1"/>
  <c r="I35" i="36"/>
  <c r="J27" i="29"/>
  <c r="J39" i="33"/>
  <c r="I26" i="29"/>
  <c r="F33" i="32"/>
  <c r="I33" i="32" s="1"/>
  <c r="K33" i="32" s="1"/>
  <c r="L33" i="36"/>
  <c r="O33" i="36" s="1"/>
  <c r="F29" i="32"/>
  <c r="F43" i="32"/>
  <c r="I43" i="32" s="1"/>
  <c r="K43" i="32" s="1"/>
  <c r="J29" i="29"/>
  <c r="F42" i="32"/>
  <c r="F27" i="32"/>
  <c r="H27" i="32" s="1"/>
  <c r="J27" i="32" s="1"/>
  <c r="L26" i="36"/>
  <c r="O26" i="36" s="1"/>
  <c r="H33" i="32"/>
  <c r="J33" i="32" s="1"/>
  <c r="I39" i="36"/>
  <c r="J28" i="34"/>
  <c r="I36" i="32"/>
  <c r="K36" i="32" s="1"/>
  <c r="H36" i="32"/>
  <c r="J36" i="32" s="1"/>
  <c r="F31" i="32"/>
  <c r="I31" i="32" s="1"/>
  <c r="K31" i="32" s="1"/>
  <c r="F37" i="32"/>
  <c r="H37" i="32" s="1"/>
  <c r="J37" i="32" s="1"/>
  <c r="F35" i="32"/>
  <c r="F41" i="32"/>
  <c r="F28" i="32"/>
  <c r="I28" i="32" s="1"/>
  <c r="K28" i="32" s="1"/>
  <c r="J42" i="34"/>
  <c r="F34" i="32"/>
  <c r="F40" i="32"/>
  <c r="F38" i="32"/>
  <c r="F25" i="32"/>
  <c r="F39" i="32"/>
  <c r="F26" i="32"/>
  <c r="F32" i="32"/>
  <c r="F30" i="32"/>
  <c r="L30" i="36"/>
  <c r="O30" i="36" s="1"/>
  <c r="L39" i="36"/>
  <c r="L31" i="33"/>
  <c r="L25" i="33"/>
  <c r="L43" i="34"/>
  <c r="O43" i="34" s="1"/>
  <c r="L35" i="36"/>
  <c r="O35" i="36" s="1"/>
  <c r="L27" i="27"/>
  <c r="O27" i="27" s="1"/>
  <c r="L33" i="27"/>
  <c r="L32" i="36"/>
  <c r="L32" i="29"/>
  <c r="O32" i="29" s="1"/>
  <c r="L26" i="29"/>
  <c r="L28" i="29"/>
  <c r="O28" i="29" s="1"/>
  <c r="L30" i="29"/>
  <c r="O30" i="29" s="1"/>
  <c r="I34" i="36"/>
  <c r="I43" i="36"/>
  <c r="I25" i="33"/>
  <c r="J31" i="34"/>
  <c r="I32" i="27"/>
  <c r="I35" i="27"/>
  <c r="I38" i="30"/>
  <c r="J25" i="30"/>
  <c r="J37" i="36"/>
  <c r="J28" i="36"/>
  <c r="J31" i="36"/>
  <c r="F234" i="32"/>
  <c r="I234" i="32" s="1"/>
  <c r="K234" i="32" s="1"/>
  <c r="F238" i="32"/>
  <c r="F242" i="32"/>
  <c r="I242" i="32" s="1"/>
  <c r="K242" i="32" s="1"/>
  <c r="F246" i="32"/>
  <c r="H246" i="32" s="1"/>
  <c r="J246" i="32" s="1"/>
  <c r="F250" i="32"/>
  <c r="H250" i="32" s="1"/>
  <c r="J250" i="32" s="1"/>
  <c r="F232" i="32"/>
  <c r="F236" i="32"/>
  <c r="F240" i="32"/>
  <c r="H240" i="32" s="1"/>
  <c r="J240" i="32" s="1"/>
  <c r="F244" i="32"/>
  <c r="H244" i="32" s="1"/>
  <c r="J244" i="32" s="1"/>
  <c r="J28" i="27"/>
  <c r="F233" i="32"/>
  <c r="F237" i="32"/>
  <c r="I237" i="32" s="1"/>
  <c r="K237" i="32" s="1"/>
  <c r="F241" i="32"/>
  <c r="H241" i="32" s="1"/>
  <c r="J241" i="32" s="1"/>
  <c r="F245" i="32"/>
  <c r="F249" i="32"/>
  <c r="O35" i="38"/>
  <c r="R35" i="38" s="1"/>
  <c r="L82" i="37"/>
  <c r="L74" i="37"/>
  <c r="L61" i="37"/>
  <c r="L51" i="37"/>
  <c r="L85" i="37"/>
  <c r="L53" i="45"/>
  <c r="M130" i="44"/>
  <c r="N130" i="44" s="1"/>
  <c r="O42" i="38"/>
  <c r="L43" i="35"/>
  <c r="O43" i="35" s="1"/>
  <c r="O31" i="38"/>
  <c r="R31" i="38" s="1"/>
  <c r="O27" i="38"/>
  <c r="R27" i="38" s="1"/>
  <c r="O34" i="38"/>
  <c r="R34" i="38" s="1"/>
  <c r="O43" i="38"/>
  <c r="R43" i="38" s="1"/>
  <c r="O33" i="38"/>
  <c r="R33" i="38" s="1"/>
  <c r="M122" i="44"/>
  <c r="N122" i="44" s="1"/>
  <c r="J29" i="35"/>
  <c r="J37" i="35"/>
  <c r="I37" i="33"/>
  <c r="I34" i="33"/>
  <c r="I33" i="28"/>
  <c r="I41" i="30"/>
  <c r="I33" i="30"/>
  <c r="I30" i="30"/>
  <c r="I30" i="35"/>
  <c r="I38" i="35"/>
  <c r="I32" i="33"/>
  <c r="I30" i="33"/>
  <c r="J29" i="23"/>
  <c r="I40" i="23"/>
  <c r="J34" i="31"/>
  <c r="I31" i="31"/>
  <c r="J27" i="34"/>
  <c r="I43" i="27"/>
  <c r="I30" i="27"/>
  <c r="I39" i="27"/>
  <c r="I25" i="28"/>
  <c r="I36" i="30"/>
  <c r="I27" i="30"/>
  <c r="J29" i="33"/>
  <c r="J27" i="35"/>
  <c r="J35" i="35"/>
  <c r="I41" i="33"/>
  <c r="J33" i="33"/>
  <c r="J41" i="31"/>
  <c r="I40" i="31"/>
  <c r="I30" i="23"/>
  <c r="J32" i="31"/>
  <c r="I33" i="31"/>
  <c r="J29" i="34"/>
  <c r="I41" i="27"/>
  <c r="I26" i="27"/>
  <c r="I41" i="28"/>
  <c r="I39" i="28"/>
  <c r="I35" i="29"/>
  <c r="I35" i="28"/>
  <c r="J39" i="30"/>
  <c r="J31" i="30"/>
  <c r="I28" i="35"/>
  <c r="I36" i="35"/>
  <c r="I38" i="33"/>
  <c r="I40" i="33"/>
  <c r="J25" i="23"/>
  <c r="J43" i="23"/>
  <c r="I28" i="23"/>
  <c r="J30" i="31"/>
  <c r="I35" i="31"/>
  <c r="I36" i="28"/>
  <c r="J38" i="28"/>
  <c r="J34" i="29"/>
  <c r="I40" i="28"/>
  <c r="J41" i="36"/>
  <c r="I41" i="36"/>
  <c r="L43" i="31"/>
  <c r="O43" i="31" s="1"/>
  <c r="L42" i="28"/>
  <c r="O42" i="28" s="1"/>
  <c r="L25" i="27"/>
  <c r="O25" i="27" s="1"/>
  <c r="L38" i="36"/>
  <c r="O38" i="36" s="1"/>
  <c r="L25" i="29"/>
  <c r="O25" i="29" s="1"/>
  <c r="L86" i="37"/>
  <c r="L78" i="37"/>
  <c r="L65" i="37"/>
  <c r="L58" i="37"/>
  <c r="L89" i="37"/>
  <c r="L81" i="37"/>
  <c r="L110" i="37"/>
  <c r="L101" i="37"/>
  <c r="L64" i="37"/>
  <c r="L88" i="37"/>
  <c r="L72" i="37"/>
  <c r="J25" i="35"/>
  <c r="J33" i="35"/>
  <c r="J41" i="35"/>
  <c r="J42" i="33"/>
  <c r="I35" i="23"/>
  <c r="J34" i="23"/>
  <c r="I36" i="31"/>
  <c r="J29" i="31"/>
  <c r="I25" i="34"/>
  <c r="I41" i="34"/>
  <c r="J34" i="27"/>
  <c r="I26" i="28"/>
  <c r="I43" i="28"/>
  <c r="I28" i="28"/>
  <c r="J39" i="29"/>
  <c r="I37" i="30"/>
  <c r="I26" i="30"/>
  <c r="I25" i="36"/>
  <c r="I26" i="35"/>
  <c r="I34" i="35"/>
  <c r="I42" i="35"/>
  <c r="I36" i="33"/>
  <c r="J27" i="33"/>
  <c r="J37" i="23"/>
  <c r="I32" i="23"/>
  <c r="J26" i="31"/>
  <c r="I42" i="31"/>
  <c r="J35" i="34"/>
  <c r="J40" i="27"/>
  <c r="I29" i="27"/>
  <c r="J29" i="28"/>
  <c r="I38" i="29"/>
  <c r="J41" i="29"/>
  <c r="I40" i="30"/>
  <c r="I32" i="30"/>
  <c r="I29" i="36"/>
  <c r="J31" i="35"/>
  <c r="J39" i="35"/>
  <c r="I28" i="33"/>
  <c r="I26" i="33"/>
  <c r="J31" i="23"/>
  <c r="I38" i="23"/>
  <c r="J39" i="31"/>
  <c r="I25" i="31"/>
  <c r="J41" i="23"/>
  <c r="J37" i="34"/>
  <c r="J38" i="27"/>
  <c r="J31" i="27"/>
  <c r="I31" i="28"/>
  <c r="I32" i="28"/>
  <c r="J36" i="29"/>
  <c r="I43" i="29"/>
  <c r="J43" i="30"/>
  <c r="J35" i="30"/>
  <c r="I28" i="30"/>
  <c r="I32" i="35"/>
  <c r="I40" i="35"/>
  <c r="I43" i="33"/>
  <c r="J33" i="23"/>
  <c r="I36" i="23"/>
  <c r="J38" i="31"/>
  <c r="I27" i="31"/>
  <c r="I39" i="34"/>
  <c r="I36" i="27"/>
  <c r="I37" i="28"/>
  <c r="J42" i="29"/>
  <c r="I37" i="29"/>
  <c r="J42" i="30"/>
  <c r="J34" i="30"/>
  <c r="J29" i="30"/>
  <c r="J34" i="36"/>
  <c r="I31" i="36"/>
  <c r="J43" i="36"/>
  <c r="I37" i="36"/>
  <c r="L94" i="44"/>
  <c r="L134" i="44"/>
  <c r="L126" i="44"/>
  <c r="L118" i="44"/>
  <c r="L37" i="45"/>
  <c r="L29" i="45"/>
  <c r="L40" i="44"/>
  <c r="L29" i="44"/>
  <c r="L66" i="44"/>
  <c r="L58" i="44"/>
  <c r="L50" i="44"/>
  <c r="M84" i="45"/>
  <c r="N84" i="45" s="1"/>
  <c r="M76" i="45"/>
  <c r="N76" i="45" s="1"/>
  <c r="L87" i="44"/>
  <c r="L79" i="44"/>
  <c r="L71" i="44"/>
  <c r="L107" i="44"/>
  <c r="L99" i="44"/>
  <c r="M62" i="45"/>
  <c r="N62" i="45" s="1"/>
  <c r="M65" i="45"/>
  <c r="N65" i="45" s="1"/>
  <c r="L52" i="45"/>
  <c r="L125" i="44"/>
  <c r="L40" i="45"/>
  <c r="L28" i="45"/>
  <c r="L32" i="44"/>
  <c r="L57" i="44"/>
  <c r="M83" i="45"/>
  <c r="N83" i="45" s="1"/>
  <c r="L86" i="44"/>
  <c r="L110" i="44"/>
  <c r="L102" i="44"/>
  <c r="M60" i="45"/>
  <c r="N60" i="45" s="1"/>
  <c r="J27" i="23"/>
  <c r="J42" i="23"/>
  <c r="I26" i="23"/>
  <c r="J28" i="31"/>
  <c r="I37" i="31"/>
  <c r="J33" i="34"/>
  <c r="I42" i="27"/>
  <c r="I37" i="27"/>
  <c r="J40" i="29"/>
  <c r="J34" i="28"/>
  <c r="I33" i="29"/>
  <c r="J30" i="28"/>
  <c r="I28" i="36"/>
  <c r="L26" i="34"/>
  <c r="O26" i="34" s="1"/>
  <c r="L31" i="29"/>
  <c r="O31" i="29" s="1"/>
  <c r="O31" i="37"/>
  <c r="R31" i="37" s="1"/>
  <c r="L34" i="34"/>
  <c r="O34" i="34" s="1"/>
  <c r="L30" i="34"/>
  <c r="O30" i="34" s="1"/>
  <c r="L36" i="34"/>
  <c r="O36" i="34" s="1"/>
  <c r="L40" i="36"/>
  <c r="O40" i="36" s="1"/>
  <c r="L38" i="34"/>
  <c r="O38" i="34" s="1"/>
  <c r="L42" i="36"/>
  <c r="O42" i="36" s="1"/>
  <c r="O42" i="37"/>
  <c r="R42" i="37" s="1"/>
  <c r="L39" i="23"/>
  <c r="O39" i="23" s="1"/>
  <c r="L27" i="36"/>
  <c r="O27" i="36" s="1"/>
  <c r="L35" i="33"/>
  <c r="O35" i="33" s="1"/>
  <c r="O40" i="37"/>
  <c r="R40" i="37" s="1"/>
  <c r="L32" i="34"/>
  <c r="O32" i="34" s="1"/>
  <c r="L27" i="28"/>
  <c r="O27" i="28" s="1"/>
  <c r="L36" i="36"/>
  <c r="O36" i="36" s="1"/>
  <c r="O37" i="37"/>
  <c r="R37" i="37" s="1"/>
  <c r="L66" i="38"/>
  <c r="L57" i="38"/>
  <c r="L52" i="38"/>
  <c r="M52" i="39"/>
  <c r="N52" i="39" s="1"/>
  <c r="M65" i="39"/>
  <c r="N65" i="39" s="1"/>
  <c r="M87" i="39"/>
  <c r="N87" i="39" s="1"/>
  <c r="M79" i="39"/>
  <c r="N79" i="39" s="1"/>
  <c r="M75" i="39"/>
  <c r="N75" i="39" s="1"/>
  <c r="M40" i="39"/>
  <c r="N40" i="39" s="1"/>
  <c r="M32" i="39"/>
  <c r="N32" i="39" s="1"/>
  <c r="M61" i="38"/>
  <c r="N61" i="38" s="1"/>
  <c r="M58" i="38"/>
  <c r="N58" i="38" s="1"/>
  <c r="L55" i="39"/>
  <c r="L66" i="39"/>
  <c r="L56" i="39"/>
  <c r="L82" i="39"/>
  <c r="L71" i="39"/>
  <c r="L43" i="39"/>
  <c r="L35" i="39"/>
  <c r="L27" i="39"/>
  <c r="M64" i="38"/>
  <c r="N64" i="38" s="1"/>
  <c r="M48" i="38"/>
  <c r="N48" i="38" s="1"/>
  <c r="L62" i="39"/>
  <c r="L81" i="39"/>
  <c r="L42" i="39"/>
  <c r="L26" i="39"/>
  <c r="M51" i="38"/>
  <c r="N51" i="38" s="1"/>
  <c r="L49" i="39"/>
  <c r="L84" i="39"/>
  <c r="L37" i="39"/>
  <c r="M60" i="38"/>
  <c r="N60" i="38" s="1"/>
  <c r="L50" i="39"/>
  <c r="L85" i="39"/>
  <c r="L38" i="39"/>
  <c r="M59" i="38"/>
  <c r="N59" i="38" s="1"/>
  <c r="L53" i="39"/>
  <c r="L88" i="39"/>
  <c r="L74" i="39"/>
  <c r="L25" i="39"/>
  <c r="L154" i="40"/>
  <c r="L146" i="40"/>
  <c r="L88" i="43"/>
  <c r="L81" i="43"/>
  <c r="L75" i="43"/>
  <c r="L60" i="41"/>
  <c r="L55" i="41"/>
  <c r="L43" i="43"/>
  <c r="L30" i="43"/>
  <c r="L43" i="42"/>
  <c r="L35" i="42"/>
  <c r="L27" i="42"/>
  <c r="L37" i="41"/>
  <c r="L26" i="41"/>
  <c r="L41" i="40"/>
  <c r="L33" i="40"/>
  <c r="L25" i="40"/>
  <c r="L82" i="40"/>
  <c r="L74" i="40"/>
  <c r="L131" i="40"/>
  <c r="L123" i="40"/>
  <c r="L62" i="43"/>
  <c r="L135" i="44"/>
  <c r="L127" i="44"/>
  <c r="L119" i="44"/>
  <c r="L38" i="45"/>
  <c r="L30" i="45"/>
  <c r="L41" i="44"/>
  <c r="L33" i="44"/>
  <c r="L25" i="44"/>
  <c r="L59" i="44"/>
  <c r="L51" i="44"/>
  <c r="M85" i="45"/>
  <c r="N85" i="45" s="1"/>
  <c r="M77" i="45"/>
  <c r="N77" i="45" s="1"/>
  <c r="L88" i="44"/>
  <c r="L80" i="44"/>
  <c r="L72" i="44"/>
  <c r="L108" i="44"/>
  <c r="L100" i="44"/>
  <c r="M64" i="45"/>
  <c r="N64" i="45" s="1"/>
  <c r="L48" i="45"/>
  <c r="M57" i="45"/>
  <c r="N57" i="45" s="1"/>
  <c r="L117" i="44"/>
  <c r="L43" i="44"/>
  <c r="L61" i="44"/>
  <c r="M87" i="45"/>
  <c r="N87" i="45" s="1"/>
  <c r="M71" i="45"/>
  <c r="N71" i="45" s="1"/>
  <c r="L74" i="44"/>
  <c r="L132" i="44"/>
  <c r="L124" i="44"/>
  <c r="L43" i="45"/>
  <c r="L35" i="45"/>
  <c r="L27" i="45"/>
  <c r="L38" i="44"/>
  <c r="L31" i="44"/>
  <c r="L64" i="44"/>
  <c r="L56" i="44"/>
  <c r="L48" i="44"/>
  <c r="M82" i="45"/>
  <c r="N82" i="45" s="1"/>
  <c r="M74" i="45"/>
  <c r="N74" i="45" s="1"/>
  <c r="L85" i="44"/>
  <c r="L77" i="44"/>
  <c r="L105" i="44"/>
  <c r="L97" i="44"/>
  <c r="M58" i="45"/>
  <c r="N58" i="45" s="1"/>
  <c r="M61" i="45"/>
  <c r="N61" i="45" s="1"/>
  <c r="I29" i="35"/>
  <c r="I37" i="35"/>
  <c r="J37" i="33"/>
  <c r="J34" i="33"/>
  <c r="J35" i="23"/>
  <c r="I34" i="23"/>
  <c r="J36" i="31"/>
  <c r="I29" i="31"/>
  <c r="J25" i="34"/>
  <c r="J41" i="34"/>
  <c r="I34" i="27"/>
  <c r="J33" i="28"/>
  <c r="J28" i="28"/>
  <c r="I39" i="29"/>
  <c r="J41" i="30"/>
  <c r="J33" i="30"/>
  <c r="J30" i="30"/>
  <c r="J30" i="35"/>
  <c r="J38" i="35"/>
  <c r="J32" i="33"/>
  <c r="J30" i="33"/>
  <c r="I29" i="23"/>
  <c r="J40" i="23"/>
  <c r="I34" i="31"/>
  <c r="J31" i="31"/>
  <c r="I27" i="34"/>
  <c r="J43" i="27"/>
  <c r="J30" i="27"/>
  <c r="J39" i="27"/>
  <c r="J25" i="28"/>
  <c r="J38" i="29"/>
  <c r="I41" i="29"/>
  <c r="J36" i="30"/>
  <c r="J27" i="30"/>
  <c r="I29" i="33"/>
  <c r="I27" i="35"/>
  <c r="I35" i="35"/>
  <c r="J41" i="33"/>
  <c r="I33" i="33"/>
  <c r="I41" i="31"/>
  <c r="J40" i="31"/>
  <c r="J30" i="23"/>
  <c r="I32" i="31"/>
  <c r="J33" i="31"/>
  <c r="I29" i="34"/>
  <c r="J41" i="27"/>
  <c r="J26" i="27"/>
  <c r="J41" i="28"/>
  <c r="J39" i="28"/>
  <c r="J35" i="29"/>
  <c r="J35" i="28"/>
  <c r="I39" i="30"/>
  <c r="I31" i="30"/>
  <c r="J28" i="35"/>
  <c r="J36" i="35"/>
  <c r="J38" i="33"/>
  <c r="J40" i="33"/>
  <c r="I25" i="23"/>
  <c r="I43" i="23"/>
  <c r="J28" i="23"/>
  <c r="I30" i="31"/>
  <c r="J35" i="31"/>
  <c r="J39" i="34"/>
  <c r="J36" i="27"/>
  <c r="J36" i="28"/>
  <c r="I38" i="28"/>
  <c r="I34" i="29"/>
  <c r="J40" i="28"/>
  <c r="I42" i="30"/>
  <c r="I34" i="30"/>
  <c r="I29" i="30"/>
  <c r="M41" i="45"/>
  <c r="N41" i="45" s="1"/>
  <c r="M33" i="45"/>
  <c r="N33" i="45" s="1"/>
  <c r="M25" i="45"/>
  <c r="N25" i="45" s="1"/>
  <c r="M36" i="44"/>
  <c r="N36" i="44" s="1"/>
  <c r="M28" i="44"/>
  <c r="N28" i="44" s="1"/>
  <c r="M62" i="44"/>
  <c r="N62" i="44" s="1"/>
  <c r="M54" i="44"/>
  <c r="N54" i="44" s="1"/>
  <c r="L88" i="45"/>
  <c r="L80" i="45"/>
  <c r="L72" i="45"/>
  <c r="M83" i="44"/>
  <c r="N83" i="44" s="1"/>
  <c r="M75" i="44"/>
  <c r="N75" i="44" s="1"/>
  <c r="M111" i="44"/>
  <c r="N111" i="44" s="1"/>
  <c r="M103" i="44"/>
  <c r="N103" i="44" s="1"/>
  <c r="M95" i="44"/>
  <c r="N95" i="44" s="1"/>
  <c r="L54" i="45"/>
  <c r="L55" i="45"/>
  <c r="M129" i="44"/>
  <c r="N129" i="44" s="1"/>
  <c r="M121" i="44"/>
  <c r="N121" i="44" s="1"/>
  <c r="M32" i="45"/>
  <c r="N32" i="45" s="1"/>
  <c r="M39" i="44"/>
  <c r="N39" i="44" s="1"/>
  <c r="M65" i="44"/>
  <c r="N65" i="44" s="1"/>
  <c r="M49" i="44"/>
  <c r="N49" i="44" s="1"/>
  <c r="L75" i="45"/>
  <c r="M78" i="44"/>
  <c r="N78" i="44" s="1"/>
  <c r="M106" i="44"/>
  <c r="N106" i="44" s="1"/>
  <c r="M98" i="44"/>
  <c r="N98" i="44" s="1"/>
  <c r="L63" i="45"/>
  <c r="I25" i="35"/>
  <c r="I33" i="35"/>
  <c r="I41" i="35"/>
  <c r="I42" i="33"/>
  <c r="J26" i="28"/>
  <c r="J43" i="28"/>
  <c r="J37" i="30"/>
  <c r="J26" i="30"/>
  <c r="J25" i="36"/>
  <c r="J26" i="35"/>
  <c r="J34" i="35"/>
  <c r="J42" i="35"/>
  <c r="J36" i="33"/>
  <c r="I27" i="33"/>
  <c r="I37" i="23"/>
  <c r="J32" i="23"/>
  <c r="I26" i="31"/>
  <c r="J42" i="31"/>
  <c r="I35" i="34"/>
  <c r="I40" i="27"/>
  <c r="J29" i="27"/>
  <c r="I29" i="28"/>
  <c r="J40" i="30"/>
  <c r="J32" i="30"/>
  <c r="J29" i="36"/>
  <c r="I31" i="35"/>
  <c r="I39" i="35"/>
  <c r="J28" i="33"/>
  <c r="J26" i="33"/>
  <c r="I31" i="23"/>
  <c r="J38" i="23"/>
  <c r="I39" i="31"/>
  <c r="J25" i="31"/>
  <c r="I41" i="23"/>
  <c r="I37" i="34"/>
  <c r="I38" i="27"/>
  <c r="I31" i="27"/>
  <c r="J31" i="28"/>
  <c r="J32" i="28"/>
  <c r="I36" i="29"/>
  <c r="J43" i="29"/>
  <c r="I43" i="30"/>
  <c r="I35" i="30"/>
  <c r="J28" i="30"/>
  <c r="J32" i="35"/>
  <c r="J40" i="35"/>
  <c r="J43" i="33"/>
  <c r="I33" i="23"/>
  <c r="J36" i="23"/>
  <c r="I38" i="31"/>
  <c r="J27" i="31"/>
  <c r="J37" i="28"/>
  <c r="I42" i="29"/>
  <c r="J37" i="29"/>
  <c r="O31" i="33"/>
  <c r="O32" i="36"/>
  <c r="L65" i="38"/>
  <c r="L55" i="38"/>
  <c r="L50" i="38"/>
  <c r="L53" i="38"/>
  <c r="L63" i="38"/>
  <c r="L56" i="38"/>
  <c r="L54" i="38"/>
  <c r="M131" i="44"/>
  <c r="N131" i="44" s="1"/>
  <c r="M123" i="44"/>
  <c r="N123" i="44" s="1"/>
  <c r="M42" i="45"/>
  <c r="N42" i="45" s="1"/>
  <c r="M34" i="45"/>
  <c r="N34" i="45" s="1"/>
  <c r="M26" i="45"/>
  <c r="N26" i="45" s="1"/>
  <c r="M37" i="44"/>
  <c r="N37" i="44" s="1"/>
  <c r="M30" i="44"/>
  <c r="N30" i="44" s="1"/>
  <c r="M63" i="44"/>
  <c r="N63" i="44" s="1"/>
  <c r="M55" i="44"/>
  <c r="N55" i="44" s="1"/>
  <c r="L89" i="45"/>
  <c r="L81" i="45"/>
  <c r="L73" i="45"/>
  <c r="M84" i="44"/>
  <c r="N84" i="44" s="1"/>
  <c r="M76" i="44"/>
  <c r="N76" i="44" s="1"/>
  <c r="M112" i="44"/>
  <c r="N112" i="44" s="1"/>
  <c r="M104" i="44"/>
  <c r="N104" i="44" s="1"/>
  <c r="M96" i="44"/>
  <c r="N96" i="44" s="1"/>
  <c r="L56" i="45"/>
  <c r="L59" i="45"/>
  <c r="M133" i="44"/>
  <c r="N133" i="44" s="1"/>
  <c r="M36" i="45"/>
  <c r="N36" i="45" s="1"/>
  <c r="M27" i="44"/>
  <c r="N27" i="44" s="1"/>
  <c r="M53" i="44"/>
  <c r="N53" i="44" s="1"/>
  <c r="L79" i="45"/>
  <c r="M82" i="44"/>
  <c r="N82" i="44" s="1"/>
  <c r="M35" i="44"/>
  <c r="N35" i="44" s="1"/>
  <c r="M50" i="45"/>
  <c r="N50" i="45" s="1"/>
  <c r="M128" i="44"/>
  <c r="N128" i="44" s="1"/>
  <c r="M120" i="44"/>
  <c r="N120" i="44" s="1"/>
  <c r="M39" i="45"/>
  <c r="N39" i="45" s="1"/>
  <c r="M31" i="45"/>
  <c r="N31" i="45" s="1"/>
  <c r="M42" i="44"/>
  <c r="N42" i="44" s="1"/>
  <c r="M34" i="44"/>
  <c r="N34" i="44" s="1"/>
  <c r="M26" i="44"/>
  <c r="N26" i="44" s="1"/>
  <c r="M60" i="44"/>
  <c r="N60" i="44" s="1"/>
  <c r="M52" i="44"/>
  <c r="N52" i="44" s="1"/>
  <c r="L86" i="45"/>
  <c r="L78" i="45"/>
  <c r="M89" i="44"/>
  <c r="N89" i="44" s="1"/>
  <c r="M81" i="44"/>
  <c r="N81" i="44" s="1"/>
  <c r="M73" i="44"/>
  <c r="N73" i="44" s="1"/>
  <c r="M109" i="44"/>
  <c r="N109" i="44" s="1"/>
  <c r="M101" i="44"/>
  <c r="N101" i="44" s="1"/>
  <c r="L66" i="45"/>
  <c r="M49" i="45"/>
  <c r="N49" i="45" s="1"/>
  <c r="L51" i="45"/>
  <c r="I27" i="23"/>
  <c r="I42" i="23"/>
  <c r="J26" i="23"/>
  <c r="I28" i="31"/>
  <c r="J37" i="31"/>
  <c r="I33" i="34"/>
  <c r="J42" i="27"/>
  <c r="J37" i="27"/>
  <c r="I40" i="29"/>
  <c r="I34" i="28"/>
  <c r="J33" i="29"/>
  <c r="I30" i="28"/>
  <c r="I31" i="34"/>
  <c r="J32" i="27"/>
  <c r="J35" i="27"/>
  <c r="J38" i="30"/>
  <c r="I25" i="30"/>
  <c r="O29" i="38"/>
  <c r="R29" i="38" s="1"/>
  <c r="L77" i="37"/>
  <c r="L105" i="37"/>
  <c r="L97" i="37"/>
  <c r="L54" i="37"/>
  <c r="L80" i="37"/>
  <c r="L57" i="37"/>
  <c r="L84" i="37"/>
  <c r="L158" i="40"/>
  <c r="L150" i="40"/>
  <c r="L142" i="40"/>
  <c r="L84" i="43"/>
  <c r="L78" i="43"/>
  <c r="L64" i="41"/>
  <c r="L53" i="41"/>
  <c r="L49" i="41"/>
  <c r="L34" i="43"/>
  <c r="L26" i="43"/>
  <c r="L39" i="42"/>
  <c r="L31" i="42"/>
  <c r="L36" i="41"/>
  <c r="L42" i="41"/>
  <c r="L31" i="41"/>
  <c r="L37" i="40"/>
  <c r="L29" i="40"/>
  <c r="L86" i="40"/>
  <c r="L78" i="40"/>
  <c r="L135" i="40"/>
  <c r="L127" i="40"/>
  <c r="L119" i="40"/>
  <c r="L65" i="43"/>
  <c r="L52" i="43"/>
  <c r="M64" i="42"/>
  <c r="N64" i="42" s="1"/>
  <c r="M56" i="42"/>
  <c r="N56" i="42" s="1"/>
  <c r="L48" i="42"/>
  <c r="M82" i="42"/>
  <c r="N82" i="42" s="1"/>
  <c r="M74" i="42"/>
  <c r="N74" i="42" s="1"/>
  <c r="L108" i="40"/>
  <c r="L100" i="40"/>
  <c r="L155" i="40"/>
  <c r="L147" i="40"/>
  <c r="L89" i="43"/>
  <c r="L72" i="43"/>
  <c r="L79" i="43"/>
  <c r="L61" i="41"/>
  <c r="L52" i="41"/>
  <c r="L40" i="43"/>
  <c r="L31" i="43"/>
  <c r="L38" i="43"/>
  <c r="L36" i="42"/>
  <c r="L28" i="42"/>
  <c r="L41" i="41"/>
  <c r="L30" i="41"/>
  <c r="L42" i="40"/>
  <c r="L34" i="40"/>
  <c r="L26" i="40"/>
  <c r="L83" i="40"/>
  <c r="L75" i="40"/>
  <c r="L132" i="40"/>
  <c r="L124" i="40"/>
  <c r="L66" i="43"/>
  <c r="L53" i="43"/>
  <c r="L59" i="43"/>
  <c r="M61" i="42"/>
  <c r="N61" i="42" s="1"/>
  <c r="L53" i="42"/>
  <c r="M105" i="40"/>
  <c r="N105" i="40" s="1"/>
  <c r="M97" i="40"/>
  <c r="N97" i="40" s="1"/>
  <c r="L111" i="43"/>
  <c r="L65" i="40"/>
  <c r="L53" i="40"/>
  <c r="H235" i="32"/>
  <c r="J235" i="32" s="1"/>
  <c r="I235" i="32"/>
  <c r="K235" i="32" s="1"/>
  <c r="I239" i="32"/>
  <c r="K239" i="32" s="1"/>
  <c r="H243" i="32"/>
  <c r="J243" i="32" s="1"/>
  <c r="I243" i="32"/>
  <c r="K243" i="32" s="1"/>
  <c r="I247" i="32"/>
  <c r="K247" i="32" s="1"/>
  <c r="I143" i="32"/>
  <c r="K143" i="32" s="1"/>
  <c r="H143" i="32"/>
  <c r="J143" i="32" s="1"/>
  <c r="I152" i="32"/>
  <c r="K152" i="32" s="1"/>
  <c r="H152" i="32"/>
  <c r="J152" i="32" s="1"/>
  <c r="H140" i="32"/>
  <c r="J140" i="32" s="1"/>
  <c r="I140" i="32"/>
  <c r="K140" i="32" s="1"/>
  <c r="H146" i="32"/>
  <c r="J146" i="32" s="1"/>
  <c r="I146" i="32"/>
  <c r="K146" i="32" s="1"/>
  <c r="I149" i="32"/>
  <c r="K149" i="32" s="1"/>
  <c r="H149" i="32"/>
  <c r="J149" i="32" s="1"/>
  <c r="H50" i="32"/>
  <c r="J50" i="32" s="1"/>
  <c r="I50" i="32"/>
  <c r="K50" i="32" s="1"/>
  <c r="H49" i="32"/>
  <c r="J49" i="32" s="1"/>
  <c r="I49" i="32"/>
  <c r="K49" i="32" s="1"/>
  <c r="H56" i="32"/>
  <c r="J56" i="32" s="1"/>
  <c r="I56" i="32"/>
  <c r="K56" i="32" s="1"/>
  <c r="H63" i="32"/>
  <c r="J63" i="32" s="1"/>
  <c r="I63" i="32"/>
  <c r="K63" i="32" s="1"/>
  <c r="H60" i="32"/>
  <c r="J60" i="32" s="1"/>
  <c r="I60" i="32"/>
  <c r="K60" i="32" s="1"/>
  <c r="H222" i="32"/>
  <c r="J222" i="32" s="1"/>
  <c r="I222" i="32"/>
  <c r="K222" i="32" s="1"/>
  <c r="H216" i="32"/>
  <c r="J216" i="32" s="1"/>
  <c r="I216" i="32"/>
  <c r="K216" i="32" s="1"/>
  <c r="H224" i="32"/>
  <c r="J224" i="32" s="1"/>
  <c r="I224" i="32"/>
  <c r="K224" i="32" s="1"/>
  <c r="H215" i="32"/>
  <c r="J215" i="32" s="1"/>
  <c r="I215" i="32"/>
  <c r="K215" i="32" s="1"/>
  <c r="H225" i="32"/>
  <c r="J225" i="32" s="1"/>
  <c r="I225" i="32"/>
  <c r="K225" i="32" s="1"/>
  <c r="H123" i="32"/>
  <c r="J123" i="32" s="1"/>
  <c r="I123" i="32"/>
  <c r="K123" i="32" s="1"/>
  <c r="H126" i="32"/>
  <c r="J126" i="32" s="1"/>
  <c r="I126" i="32"/>
  <c r="K126" i="32" s="1"/>
  <c r="I130" i="32"/>
  <c r="K130" i="32" s="1"/>
  <c r="H134" i="32"/>
  <c r="J134" i="32" s="1"/>
  <c r="I134" i="32"/>
  <c r="K134" i="32" s="1"/>
  <c r="I169" i="32"/>
  <c r="K169" i="32" s="1"/>
  <c r="H169" i="32"/>
  <c r="J169" i="32" s="1"/>
  <c r="I167" i="32"/>
  <c r="K167" i="32" s="1"/>
  <c r="H167" i="32"/>
  <c r="J167" i="32" s="1"/>
  <c r="I174" i="32"/>
  <c r="K174" i="32" s="1"/>
  <c r="H174" i="32"/>
  <c r="J174" i="32" s="1"/>
  <c r="H178" i="32"/>
  <c r="J178" i="32" s="1"/>
  <c r="I178" i="32"/>
  <c r="K178" i="32" s="1"/>
  <c r="H112" i="32"/>
  <c r="J112" i="32" s="1"/>
  <c r="I112" i="32"/>
  <c r="K112" i="32" s="1"/>
  <c r="H99" i="32"/>
  <c r="J99" i="32" s="1"/>
  <c r="I99" i="32"/>
  <c r="K99" i="32" s="1"/>
  <c r="H107" i="32"/>
  <c r="J107" i="32" s="1"/>
  <c r="I107" i="32"/>
  <c r="K107" i="32" s="1"/>
  <c r="H189" i="32"/>
  <c r="J189" i="32" s="1"/>
  <c r="I193" i="32"/>
  <c r="K193" i="32" s="1"/>
  <c r="H193" i="32"/>
  <c r="J193" i="32" s="1"/>
  <c r="I197" i="32"/>
  <c r="K197" i="32" s="1"/>
  <c r="H197" i="32"/>
  <c r="J197" i="32" s="1"/>
  <c r="H201" i="32"/>
  <c r="J201" i="32" s="1"/>
  <c r="H71" i="32"/>
  <c r="J71" i="32" s="1"/>
  <c r="I71" i="32"/>
  <c r="K71" i="32" s="1"/>
  <c r="H75" i="32"/>
  <c r="J75" i="32" s="1"/>
  <c r="I75" i="32"/>
  <c r="K75" i="32" s="1"/>
  <c r="H79" i="32"/>
  <c r="J79" i="32" s="1"/>
  <c r="I79" i="32"/>
  <c r="K79" i="32" s="1"/>
  <c r="H83" i="32"/>
  <c r="J83" i="32" s="1"/>
  <c r="I83" i="32"/>
  <c r="K83" i="32" s="1"/>
  <c r="H87" i="32"/>
  <c r="J87" i="32" s="1"/>
  <c r="I87" i="32"/>
  <c r="K87" i="32" s="1"/>
  <c r="H236" i="32"/>
  <c r="J236" i="32" s="1"/>
  <c r="I236" i="32"/>
  <c r="K236" i="32" s="1"/>
  <c r="H248" i="32"/>
  <c r="J248" i="32" s="1"/>
  <c r="I248" i="32"/>
  <c r="K248" i="32" s="1"/>
  <c r="I145" i="32"/>
  <c r="K145" i="32" s="1"/>
  <c r="H145" i="32"/>
  <c r="J145" i="32" s="1"/>
  <c r="I156" i="32"/>
  <c r="K156" i="32" s="1"/>
  <c r="H156" i="32"/>
  <c r="J156" i="32" s="1"/>
  <c r="H141" i="32"/>
  <c r="J141" i="32" s="1"/>
  <c r="I141" i="32"/>
  <c r="K141" i="32" s="1"/>
  <c r="I150" i="32"/>
  <c r="K150" i="32" s="1"/>
  <c r="H150" i="32"/>
  <c r="J150" i="32" s="1"/>
  <c r="I153" i="32"/>
  <c r="K153" i="32" s="1"/>
  <c r="H153" i="32"/>
  <c r="J153" i="32" s="1"/>
  <c r="H52" i="32"/>
  <c r="J52" i="32" s="1"/>
  <c r="I52" i="32"/>
  <c r="K52" i="32" s="1"/>
  <c r="H51" i="32"/>
  <c r="J51" i="32" s="1"/>
  <c r="I51" i="32"/>
  <c r="K51" i="32" s="1"/>
  <c r="H58" i="32"/>
  <c r="J58" i="32" s="1"/>
  <c r="I58" i="32"/>
  <c r="K58" i="32" s="1"/>
  <c r="H64" i="32"/>
  <c r="J64" i="32" s="1"/>
  <c r="I64" i="32"/>
  <c r="K64" i="32" s="1"/>
  <c r="H61" i="32"/>
  <c r="J61" i="32" s="1"/>
  <c r="I61" i="32"/>
  <c r="K61" i="32" s="1"/>
  <c r="H210" i="32"/>
  <c r="J210" i="32" s="1"/>
  <c r="I210" i="32"/>
  <c r="K210" i="32" s="1"/>
  <c r="H218" i="32"/>
  <c r="J218" i="32" s="1"/>
  <c r="I218" i="32"/>
  <c r="K218" i="32" s="1"/>
  <c r="H209" i="32"/>
  <c r="J209" i="32" s="1"/>
  <c r="I209" i="32"/>
  <c r="K209" i="32" s="1"/>
  <c r="H217" i="32"/>
  <c r="J217" i="32" s="1"/>
  <c r="I217" i="32"/>
  <c r="K217" i="32" s="1"/>
  <c r="H226" i="32"/>
  <c r="J226" i="32" s="1"/>
  <c r="I226" i="32"/>
  <c r="K226" i="32" s="1"/>
  <c r="H117" i="32"/>
  <c r="J117" i="32" s="1"/>
  <c r="H124" i="32"/>
  <c r="J124" i="32" s="1"/>
  <c r="I124" i="32"/>
  <c r="K124" i="32" s="1"/>
  <c r="H131" i="32"/>
  <c r="J131" i="32" s="1"/>
  <c r="I131" i="32"/>
  <c r="K131" i="32" s="1"/>
  <c r="H135" i="32"/>
  <c r="J135" i="32" s="1"/>
  <c r="I135" i="32"/>
  <c r="K135" i="32" s="1"/>
  <c r="I166" i="32"/>
  <c r="K166" i="32" s="1"/>
  <c r="H166" i="32"/>
  <c r="J166" i="32" s="1"/>
  <c r="I164" i="32"/>
  <c r="K164" i="32" s="1"/>
  <c r="H164" i="32"/>
  <c r="J164" i="32" s="1"/>
  <c r="I171" i="32"/>
  <c r="K171" i="32" s="1"/>
  <c r="H171" i="32"/>
  <c r="J171" i="32" s="1"/>
  <c r="I175" i="32"/>
  <c r="K175" i="32" s="1"/>
  <c r="H175" i="32"/>
  <c r="J175" i="32" s="1"/>
  <c r="I179" i="32"/>
  <c r="K179" i="32" s="1"/>
  <c r="H179" i="32"/>
  <c r="J179" i="32" s="1"/>
  <c r="H108" i="32"/>
  <c r="J108" i="32" s="1"/>
  <c r="I108" i="32"/>
  <c r="K108" i="32" s="1"/>
  <c r="H96" i="32"/>
  <c r="J96" i="32" s="1"/>
  <c r="I96" i="32"/>
  <c r="K96" i="32" s="1"/>
  <c r="H109" i="32"/>
  <c r="J109" i="32" s="1"/>
  <c r="I109" i="32"/>
  <c r="K109" i="32" s="1"/>
  <c r="H186" i="32"/>
  <c r="J186" i="32" s="1"/>
  <c r="I186" i="32"/>
  <c r="K186" i="32" s="1"/>
  <c r="I190" i="32"/>
  <c r="K190" i="32" s="1"/>
  <c r="H190" i="32"/>
  <c r="J190" i="32" s="1"/>
  <c r="I194" i="32"/>
  <c r="K194" i="32" s="1"/>
  <c r="H194" i="32"/>
  <c r="J194" i="32" s="1"/>
  <c r="I202" i="32"/>
  <c r="K202" i="32" s="1"/>
  <c r="H202" i="32"/>
  <c r="J202" i="32" s="1"/>
  <c r="H72" i="32"/>
  <c r="J72" i="32" s="1"/>
  <c r="I72" i="32"/>
  <c r="K72" i="32" s="1"/>
  <c r="H76" i="32"/>
  <c r="J76" i="32" s="1"/>
  <c r="I76" i="32"/>
  <c r="K76" i="32" s="1"/>
  <c r="H80" i="32"/>
  <c r="J80" i="32" s="1"/>
  <c r="I80" i="32"/>
  <c r="K80" i="32" s="1"/>
  <c r="H84" i="32"/>
  <c r="J84" i="32" s="1"/>
  <c r="I84" i="32"/>
  <c r="K84" i="32" s="1"/>
  <c r="H88" i="32"/>
  <c r="J88" i="32" s="1"/>
  <c r="I88" i="32"/>
  <c r="K88" i="32" s="1"/>
  <c r="M49" i="37"/>
  <c r="N49" i="37" s="1"/>
  <c r="M102" i="37"/>
  <c r="N102" i="37" s="1"/>
  <c r="M83" i="37"/>
  <c r="N83" i="37" s="1"/>
  <c r="M95" i="37"/>
  <c r="N95" i="37" s="1"/>
  <c r="M108" i="37"/>
  <c r="N108" i="37" s="1"/>
  <c r="M59" i="37"/>
  <c r="N59" i="37" s="1"/>
  <c r="M75" i="37"/>
  <c r="N75" i="37" s="1"/>
  <c r="M98" i="43"/>
  <c r="N98" i="43" s="1"/>
  <c r="M99" i="43"/>
  <c r="N99" i="43" s="1"/>
  <c r="M60" i="40"/>
  <c r="N60" i="40" s="1"/>
  <c r="M52" i="40"/>
  <c r="N52" i="40" s="1"/>
  <c r="M152" i="40"/>
  <c r="N152" i="40" s="1"/>
  <c r="L31" i="40"/>
  <c r="L72" i="40"/>
  <c r="M117" i="40"/>
  <c r="N117" i="40" s="1"/>
  <c r="L62" i="42"/>
  <c r="L84" i="42"/>
  <c r="M106" i="40"/>
  <c r="N106" i="40" s="1"/>
  <c r="M96" i="43"/>
  <c r="N96" i="43" s="1"/>
  <c r="M62" i="40"/>
  <c r="N62" i="40" s="1"/>
  <c r="M153" i="40"/>
  <c r="N153" i="40" s="1"/>
  <c r="M145" i="40"/>
  <c r="N145" i="40" s="1"/>
  <c r="M87" i="43"/>
  <c r="N87" i="43" s="1"/>
  <c r="M77" i="43"/>
  <c r="N77" i="43" s="1"/>
  <c r="M71" i="43"/>
  <c r="N71" i="43" s="1"/>
  <c r="M39" i="43"/>
  <c r="N39" i="43" s="1"/>
  <c r="M29" i="43"/>
  <c r="N29" i="43" s="1"/>
  <c r="L42" i="42"/>
  <c r="L34" i="42"/>
  <c r="L26" i="42"/>
  <c r="M40" i="40"/>
  <c r="N40" i="40" s="1"/>
  <c r="M32" i="40"/>
  <c r="N32" i="40" s="1"/>
  <c r="M89" i="40"/>
  <c r="N89" i="40" s="1"/>
  <c r="M81" i="40"/>
  <c r="N81" i="40" s="1"/>
  <c r="M73" i="40"/>
  <c r="N73" i="40" s="1"/>
  <c r="M130" i="40"/>
  <c r="N130" i="40" s="1"/>
  <c r="M122" i="40"/>
  <c r="N122" i="40" s="1"/>
  <c r="M58" i="43"/>
  <c r="N58" i="43" s="1"/>
  <c r="M64" i="43"/>
  <c r="N64" i="43" s="1"/>
  <c r="M51" i="43"/>
  <c r="N51" i="43" s="1"/>
  <c r="L59" i="42"/>
  <c r="M51" i="42"/>
  <c r="N51" i="42" s="1"/>
  <c r="L85" i="42"/>
  <c r="L77" i="42"/>
  <c r="M111" i="40"/>
  <c r="N111" i="40" s="1"/>
  <c r="M103" i="40"/>
  <c r="N103" i="40" s="1"/>
  <c r="M95" i="40"/>
  <c r="N95" i="40" s="1"/>
  <c r="M109" i="43"/>
  <c r="N109" i="43" s="1"/>
  <c r="M103" i="43"/>
  <c r="N103" i="43" s="1"/>
  <c r="L59" i="40"/>
  <c r="L51" i="40"/>
  <c r="M144" i="40"/>
  <c r="N144" i="40" s="1"/>
  <c r="M86" i="43"/>
  <c r="N86" i="43" s="1"/>
  <c r="M73" i="43"/>
  <c r="N73" i="43" s="1"/>
  <c r="M37" i="43"/>
  <c r="N37" i="43" s="1"/>
  <c r="M28" i="43"/>
  <c r="N28" i="43" s="1"/>
  <c r="M37" i="42"/>
  <c r="N37" i="42" s="1"/>
  <c r="M25" i="42"/>
  <c r="N25" i="42" s="1"/>
  <c r="L35" i="40"/>
  <c r="L84" i="40"/>
  <c r="M129" i="40"/>
  <c r="N129" i="40" s="1"/>
  <c r="M57" i="43"/>
  <c r="N57" i="43" s="1"/>
  <c r="L66" i="42"/>
  <c r="L88" i="42"/>
  <c r="M110" i="40"/>
  <c r="N110" i="40" s="1"/>
  <c r="M105" i="43"/>
  <c r="N105" i="43" s="1"/>
  <c r="M66" i="40"/>
  <c r="N66" i="40" s="1"/>
  <c r="M50" i="40"/>
  <c r="N50" i="40" s="1"/>
  <c r="M57" i="40"/>
  <c r="N57" i="40" s="1"/>
  <c r="M148" i="40"/>
  <c r="N148" i="40" s="1"/>
  <c r="M36" i="43"/>
  <c r="N36" i="43" s="1"/>
  <c r="M29" i="42"/>
  <c r="N29" i="42" s="1"/>
  <c r="L39" i="40"/>
  <c r="M133" i="40"/>
  <c r="N133" i="40" s="1"/>
  <c r="L58" i="42"/>
  <c r="M102" i="40"/>
  <c r="N102" i="40" s="1"/>
  <c r="H233" i="32"/>
  <c r="J233" i="32" s="1"/>
  <c r="I233" i="32"/>
  <c r="K233" i="32" s="1"/>
  <c r="H245" i="32"/>
  <c r="J245" i="32" s="1"/>
  <c r="I245" i="32"/>
  <c r="K245" i="32" s="1"/>
  <c r="H249" i="32"/>
  <c r="J249" i="32" s="1"/>
  <c r="I249" i="32"/>
  <c r="K249" i="32" s="1"/>
  <c r="I147" i="32"/>
  <c r="K147" i="32" s="1"/>
  <c r="H147" i="32"/>
  <c r="J147" i="32" s="1"/>
  <c r="I151" i="32"/>
  <c r="K151" i="32" s="1"/>
  <c r="H151" i="32"/>
  <c r="J151" i="32" s="1"/>
  <c r="H142" i="32"/>
  <c r="J142" i="32" s="1"/>
  <c r="I142" i="32"/>
  <c r="K142" i="32" s="1"/>
  <c r="I154" i="32"/>
  <c r="K154" i="32" s="1"/>
  <c r="H154" i="32"/>
  <c r="J154" i="32" s="1"/>
  <c r="I157" i="32"/>
  <c r="K157" i="32" s="1"/>
  <c r="H157" i="32"/>
  <c r="J157" i="32" s="1"/>
  <c r="H54" i="32"/>
  <c r="J54" i="32" s="1"/>
  <c r="I54" i="32"/>
  <c r="K54" i="32" s="1"/>
  <c r="H53" i="32"/>
  <c r="J53" i="32" s="1"/>
  <c r="I53" i="32"/>
  <c r="K53" i="32" s="1"/>
  <c r="H59" i="32"/>
  <c r="J59" i="32" s="1"/>
  <c r="I59" i="32"/>
  <c r="K59" i="32" s="1"/>
  <c r="H65" i="32"/>
  <c r="J65" i="32" s="1"/>
  <c r="I65" i="32"/>
  <c r="K65" i="32" s="1"/>
  <c r="H212" i="32"/>
  <c r="J212" i="32" s="1"/>
  <c r="I212" i="32"/>
  <c r="K212" i="32" s="1"/>
  <c r="H221" i="32"/>
  <c r="J221" i="32" s="1"/>
  <c r="I221" i="32"/>
  <c r="K221" i="32" s="1"/>
  <c r="H211" i="32"/>
  <c r="J211" i="32" s="1"/>
  <c r="I211" i="32"/>
  <c r="K211" i="32" s="1"/>
  <c r="H219" i="32"/>
  <c r="J219" i="32" s="1"/>
  <c r="I219" i="32"/>
  <c r="K219" i="32" s="1"/>
  <c r="H227" i="32"/>
  <c r="J227" i="32" s="1"/>
  <c r="I227" i="32"/>
  <c r="K227" i="32" s="1"/>
  <c r="I118" i="32"/>
  <c r="K118" i="32" s="1"/>
  <c r="H121" i="32"/>
  <c r="J121" i="32" s="1"/>
  <c r="I121" i="32"/>
  <c r="K121" i="32" s="1"/>
  <c r="I128" i="32"/>
  <c r="K128" i="32" s="1"/>
  <c r="H132" i="32"/>
  <c r="J132" i="32" s="1"/>
  <c r="I132" i="32"/>
  <c r="K132" i="32" s="1"/>
  <c r="I170" i="32"/>
  <c r="K170" i="32" s="1"/>
  <c r="H170" i="32"/>
  <c r="J170" i="32" s="1"/>
  <c r="I168" i="32"/>
  <c r="K168" i="32" s="1"/>
  <c r="H168" i="32"/>
  <c r="J168" i="32" s="1"/>
  <c r="I172" i="32"/>
  <c r="K172" i="32" s="1"/>
  <c r="H172" i="32"/>
  <c r="J172" i="32" s="1"/>
  <c r="I176" i="32"/>
  <c r="K176" i="32" s="1"/>
  <c r="H176" i="32"/>
  <c r="J176" i="32" s="1"/>
  <c r="H180" i="32"/>
  <c r="J180" i="32" s="1"/>
  <c r="I180" i="32"/>
  <c r="K180" i="32" s="1"/>
  <c r="H110" i="32"/>
  <c r="J110" i="32" s="1"/>
  <c r="I110" i="32"/>
  <c r="K110" i="32" s="1"/>
  <c r="H97" i="32"/>
  <c r="J97" i="32" s="1"/>
  <c r="I97" i="32"/>
  <c r="K97" i="32" s="1"/>
  <c r="H101" i="32"/>
  <c r="J101" i="32" s="1"/>
  <c r="I101" i="32"/>
  <c r="K101" i="32" s="1"/>
  <c r="I105" i="32"/>
  <c r="K105" i="32" s="1"/>
  <c r="H111" i="32"/>
  <c r="J111" i="32" s="1"/>
  <c r="L33" i="32"/>
  <c r="I187" i="32"/>
  <c r="K187" i="32" s="1"/>
  <c r="H187" i="32"/>
  <c r="J187" i="32" s="1"/>
  <c r="I191" i="32"/>
  <c r="K191" i="32" s="1"/>
  <c r="H191" i="32"/>
  <c r="J191" i="32" s="1"/>
  <c r="I199" i="32"/>
  <c r="K199" i="32" s="1"/>
  <c r="I203" i="32"/>
  <c r="K203" i="32" s="1"/>
  <c r="H203" i="32"/>
  <c r="J203" i="32" s="1"/>
  <c r="H73" i="32"/>
  <c r="J73" i="32" s="1"/>
  <c r="I73" i="32"/>
  <c r="K73" i="32" s="1"/>
  <c r="H77" i="32"/>
  <c r="J77" i="32" s="1"/>
  <c r="I77" i="32"/>
  <c r="K77" i="32" s="1"/>
  <c r="H81" i="32"/>
  <c r="J81" i="32" s="1"/>
  <c r="I81" i="32"/>
  <c r="K81" i="32" s="1"/>
  <c r="H85" i="32"/>
  <c r="J85" i="32" s="1"/>
  <c r="I85" i="32"/>
  <c r="K85" i="32" s="1"/>
  <c r="H89" i="32"/>
  <c r="J89" i="32" s="1"/>
  <c r="I89" i="32"/>
  <c r="K89" i="32" s="1"/>
  <c r="M66" i="37"/>
  <c r="N66" i="37" s="1"/>
  <c r="M55" i="37"/>
  <c r="N55" i="37" s="1"/>
  <c r="M111" i="37"/>
  <c r="N111" i="37" s="1"/>
  <c r="M94" i="37"/>
  <c r="N94" i="37" s="1"/>
  <c r="M109" i="37"/>
  <c r="N109" i="37" s="1"/>
  <c r="M96" i="37"/>
  <c r="N96" i="37" s="1"/>
  <c r="M112" i="37"/>
  <c r="N112" i="37" s="1"/>
  <c r="M73" i="37"/>
  <c r="N73" i="37" s="1"/>
  <c r="M63" i="37"/>
  <c r="N63" i="37" s="1"/>
  <c r="M87" i="37"/>
  <c r="N87" i="37" s="1"/>
  <c r="M99" i="37"/>
  <c r="N99" i="37" s="1"/>
  <c r="L62" i="37"/>
  <c r="L48" i="37"/>
  <c r="L106" i="37"/>
  <c r="L98" i="37"/>
  <c r="L104" i="37"/>
  <c r="L52" i="37"/>
  <c r="L71" i="37"/>
  <c r="L103" i="37"/>
  <c r="L60" i="37"/>
  <c r="L100" i="37"/>
  <c r="L53" i="37"/>
  <c r="L79" i="37"/>
  <c r="L107" i="37"/>
  <c r="L62" i="38"/>
  <c r="L49" i="38"/>
  <c r="M59" i="39"/>
  <c r="N59" i="39" s="1"/>
  <c r="M48" i="39"/>
  <c r="N48" i="39" s="1"/>
  <c r="M60" i="39"/>
  <c r="N60" i="39" s="1"/>
  <c r="M83" i="39"/>
  <c r="N83" i="39" s="1"/>
  <c r="M73" i="39"/>
  <c r="N73" i="39" s="1"/>
  <c r="M36" i="39"/>
  <c r="N36" i="39" s="1"/>
  <c r="M28" i="39"/>
  <c r="N28" i="39" s="1"/>
  <c r="M49" i="43"/>
  <c r="N49" i="43" s="1"/>
  <c r="M55" i="43"/>
  <c r="N55" i="43" s="1"/>
  <c r="L60" i="42"/>
  <c r="M52" i="42"/>
  <c r="N52" i="42" s="1"/>
  <c r="L86" i="42"/>
  <c r="L78" i="42"/>
  <c r="M112" i="40"/>
  <c r="N112" i="40" s="1"/>
  <c r="M104" i="40"/>
  <c r="N104" i="40" s="1"/>
  <c r="M96" i="40"/>
  <c r="N96" i="40" s="1"/>
  <c r="L110" i="43"/>
  <c r="L107" i="43"/>
  <c r="L64" i="40"/>
  <c r="L56" i="40"/>
  <c r="L48" i="40"/>
  <c r="L29" i="41"/>
  <c r="M80" i="40"/>
  <c r="N80" i="40" s="1"/>
  <c r="L125" i="40"/>
  <c r="L60" i="43"/>
  <c r="L50" i="42"/>
  <c r="M72" i="42"/>
  <c r="N72" i="42" s="1"/>
  <c r="L94" i="40"/>
  <c r="L106" i="43"/>
  <c r="L54" i="40"/>
  <c r="L157" i="40"/>
  <c r="L149" i="40"/>
  <c r="L141" i="40"/>
  <c r="L80" i="43"/>
  <c r="L74" i="43"/>
  <c r="L63" i="41"/>
  <c r="L50" i="41"/>
  <c r="L41" i="43"/>
  <c r="L33" i="43"/>
  <c r="L25" i="43"/>
  <c r="M38" i="42"/>
  <c r="N38" i="42" s="1"/>
  <c r="M30" i="42"/>
  <c r="N30" i="42" s="1"/>
  <c r="L32" i="41"/>
  <c r="L38" i="41"/>
  <c r="L27" i="41"/>
  <c r="L36" i="40"/>
  <c r="L28" i="40"/>
  <c r="L85" i="40"/>
  <c r="L77" i="40"/>
  <c r="L134" i="40"/>
  <c r="L126" i="40"/>
  <c r="L118" i="40"/>
  <c r="L61" i="43"/>
  <c r="L48" i="43"/>
  <c r="M63" i="42"/>
  <c r="N63" i="42" s="1"/>
  <c r="M55" i="42"/>
  <c r="N55" i="42" s="1"/>
  <c r="M89" i="42"/>
  <c r="N89" i="42" s="1"/>
  <c r="M81" i="42"/>
  <c r="N81" i="42" s="1"/>
  <c r="M73" i="42"/>
  <c r="N73" i="42" s="1"/>
  <c r="L107" i="40"/>
  <c r="L99" i="40"/>
  <c r="L112" i="43"/>
  <c r="L97" i="43"/>
  <c r="L100" i="43"/>
  <c r="M63" i="40"/>
  <c r="N63" i="40" s="1"/>
  <c r="M55" i="40"/>
  <c r="N55" i="40" s="1"/>
  <c r="L156" i="40"/>
  <c r="L140" i="40"/>
  <c r="L76" i="43"/>
  <c r="L83" i="43"/>
  <c r="L58" i="41"/>
  <c r="L48" i="41"/>
  <c r="L32" i="43"/>
  <c r="L42" i="43"/>
  <c r="L33" i="42"/>
  <c r="L28" i="41"/>
  <c r="M43" i="40"/>
  <c r="N43" i="40" s="1"/>
  <c r="M27" i="40"/>
  <c r="N27" i="40" s="1"/>
  <c r="M76" i="40"/>
  <c r="N76" i="40" s="1"/>
  <c r="L121" i="40"/>
  <c r="L63" i="43"/>
  <c r="M54" i="42"/>
  <c r="N54" i="42" s="1"/>
  <c r="M76" i="42"/>
  <c r="N76" i="42" s="1"/>
  <c r="L98" i="40"/>
  <c r="L102" i="43"/>
  <c r="L58" i="40"/>
  <c r="L104" i="43"/>
  <c r="L49" i="40"/>
  <c r="L62" i="41"/>
  <c r="L41" i="42"/>
  <c r="L34" i="41"/>
  <c r="L54" i="43"/>
  <c r="L108" i="43"/>
  <c r="M151" i="40"/>
  <c r="N151" i="40" s="1"/>
  <c r="M143" i="40"/>
  <c r="N143" i="40" s="1"/>
  <c r="M85" i="43"/>
  <c r="N85" i="43" s="1"/>
  <c r="M82" i="43"/>
  <c r="N82" i="43" s="1"/>
  <c r="M65" i="41"/>
  <c r="N65" i="41" s="1"/>
  <c r="M57" i="41"/>
  <c r="N57" i="41" s="1"/>
  <c r="M54" i="41"/>
  <c r="N54" i="41" s="1"/>
  <c r="M35" i="43"/>
  <c r="N35" i="43" s="1"/>
  <c r="M27" i="43"/>
  <c r="N27" i="43" s="1"/>
  <c r="M40" i="42"/>
  <c r="N40" i="42" s="1"/>
  <c r="M32" i="42"/>
  <c r="N32" i="42" s="1"/>
  <c r="M40" i="41"/>
  <c r="N40" i="41" s="1"/>
  <c r="M25" i="41"/>
  <c r="N25" i="41" s="1"/>
  <c r="M35" i="41"/>
  <c r="N35" i="41" s="1"/>
  <c r="M38" i="40"/>
  <c r="N38" i="40" s="1"/>
  <c r="M30" i="40"/>
  <c r="N30" i="40" s="1"/>
  <c r="M87" i="40"/>
  <c r="N87" i="40" s="1"/>
  <c r="M79" i="40"/>
  <c r="N79" i="40" s="1"/>
  <c r="M71" i="40"/>
  <c r="N71" i="40" s="1"/>
  <c r="M128" i="40"/>
  <c r="N128" i="40" s="1"/>
  <c r="M120" i="40"/>
  <c r="N120" i="40" s="1"/>
  <c r="M50" i="43"/>
  <c r="N50" i="43" s="1"/>
  <c r="M56" i="43"/>
  <c r="N56" i="43" s="1"/>
  <c r="L65" i="42"/>
  <c r="L57" i="42"/>
  <c r="M49" i="42"/>
  <c r="N49" i="42" s="1"/>
  <c r="L83" i="42"/>
  <c r="L75" i="42"/>
  <c r="M109" i="40"/>
  <c r="N109" i="40" s="1"/>
  <c r="L101" i="40"/>
  <c r="M101" i="43"/>
  <c r="N101" i="43" s="1"/>
  <c r="H234" i="32"/>
  <c r="J234" i="32" s="1"/>
  <c r="H238" i="32"/>
  <c r="J238" i="32" s="1"/>
  <c r="I238" i="32"/>
  <c r="K238" i="32" s="1"/>
  <c r="I246" i="32"/>
  <c r="K246" i="32" s="1"/>
  <c r="I148" i="32"/>
  <c r="K148" i="32" s="1"/>
  <c r="H148" i="32"/>
  <c r="J148" i="32" s="1"/>
  <c r="I155" i="32"/>
  <c r="K155" i="32" s="1"/>
  <c r="H155" i="32"/>
  <c r="J155" i="32" s="1"/>
  <c r="H144" i="32"/>
  <c r="J144" i="32" s="1"/>
  <c r="I144" i="32"/>
  <c r="K144" i="32" s="1"/>
  <c r="I158" i="32"/>
  <c r="K158" i="32" s="1"/>
  <c r="H158" i="32"/>
  <c r="J158" i="32" s="1"/>
  <c r="H48" i="32"/>
  <c r="J48" i="32" s="1"/>
  <c r="I48" i="32"/>
  <c r="K48" i="32" s="1"/>
  <c r="H55" i="32"/>
  <c r="J55" i="32" s="1"/>
  <c r="I55" i="32"/>
  <c r="K55" i="32" s="1"/>
  <c r="H57" i="32"/>
  <c r="J57" i="32" s="1"/>
  <c r="I57" i="32"/>
  <c r="K57" i="32" s="1"/>
  <c r="H62" i="32"/>
  <c r="J62" i="32" s="1"/>
  <c r="I62" i="32"/>
  <c r="K62" i="32" s="1"/>
  <c r="H66" i="32"/>
  <c r="J66" i="32" s="1"/>
  <c r="I66" i="32"/>
  <c r="K66" i="32" s="1"/>
  <c r="H214" i="32"/>
  <c r="J214" i="32" s="1"/>
  <c r="I214" i="32"/>
  <c r="K214" i="32" s="1"/>
  <c r="H220" i="32"/>
  <c r="J220" i="32" s="1"/>
  <c r="I220" i="32"/>
  <c r="K220" i="32" s="1"/>
  <c r="H213" i="32"/>
  <c r="J213" i="32" s="1"/>
  <c r="I213" i="32"/>
  <c r="K213" i="32" s="1"/>
  <c r="H223" i="32"/>
  <c r="J223" i="32" s="1"/>
  <c r="I223" i="32"/>
  <c r="K223" i="32" s="1"/>
  <c r="I122" i="32"/>
  <c r="K122" i="32" s="1"/>
  <c r="H125" i="32"/>
  <c r="J125" i="32" s="1"/>
  <c r="I125" i="32"/>
  <c r="K125" i="32" s="1"/>
  <c r="I129" i="32"/>
  <c r="K129" i="32" s="1"/>
  <c r="H133" i="32"/>
  <c r="J133" i="32" s="1"/>
  <c r="I133" i="32"/>
  <c r="K133" i="32" s="1"/>
  <c r="I165" i="32"/>
  <c r="K165" i="32" s="1"/>
  <c r="H165" i="32"/>
  <c r="J165" i="32" s="1"/>
  <c r="I163" i="32"/>
  <c r="K163" i="32" s="1"/>
  <c r="H163" i="32"/>
  <c r="J163" i="32" s="1"/>
  <c r="I173" i="32"/>
  <c r="K173" i="32" s="1"/>
  <c r="H173" i="32"/>
  <c r="J173" i="32" s="1"/>
  <c r="H177" i="32"/>
  <c r="J177" i="32" s="1"/>
  <c r="I177" i="32"/>
  <c r="K177" i="32" s="1"/>
  <c r="H181" i="32"/>
  <c r="J181" i="32" s="1"/>
  <c r="I181" i="32"/>
  <c r="K181" i="32" s="1"/>
  <c r="H94" i="32"/>
  <c r="J94" i="32" s="1"/>
  <c r="I94" i="32"/>
  <c r="K94" i="32" s="1"/>
  <c r="H98" i="32"/>
  <c r="J98" i="32" s="1"/>
  <c r="I98" i="32"/>
  <c r="K98" i="32" s="1"/>
  <c r="H106" i="32"/>
  <c r="J106" i="32" s="1"/>
  <c r="I106" i="32"/>
  <c r="K106" i="32" s="1"/>
  <c r="I188" i="32"/>
  <c r="K188" i="32" s="1"/>
  <c r="H188" i="32"/>
  <c r="J188" i="32" s="1"/>
  <c r="H192" i="32"/>
  <c r="J192" i="32" s="1"/>
  <c r="I196" i="32"/>
  <c r="K196" i="32" s="1"/>
  <c r="H196" i="32"/>
  <c r="J196" i="32" s="1"/>
  <c r="I200" i="32"/>
  <c r="K200" i="32" s="1"/>
  <c r="H200" i="32"/>
  <c r="J200" i="32" s="1"/>
  <c r="I204" i="32"/>
  <c r="K204" i="32" s="1"/>
  <c r="H204" i="32"/>
  <c r="J204" i="32" s="1"/>
  <c r="H74" i="32"/>
  <c r="J74" i="32" s="1"/>
  <c r="I74" i="32"/>
  <c r="K74" i="32" s="1"/>
  <c r="H78" i="32"/>
  <c r="J78" i="32" s="1"/>
  <c r="I78" i="32"/>
  <c r="K78" i="32" s="1"/>
  <c r="H82" i="32"/>
  <c r="J82" i="32" s="1"/>
  <c r="I82" i="32"/>
  <c r="K82" i="32" s="1"/>
  <c r="H86" i="32"/>
  <c r="J86" i="32" s="1"/>
  <c r="I86" i="32"/>
  <c r="K86" i="32" s="1"/>
  <c r="O30" i="37"/>
  <c r="R30" i="37" s="1"/>
  <c r="O25" i="37"/>
  <c r="R25" i="37" s="1"/>
  <c r="M50" i="37"/>
  <c r="N50" i="37" s="1"/>
  <c r="M56" i="37"/>
  <c r="N56" i="37" s="1"/>
  <c r="M76" i="37"/>
  <c r="N76" i="37" s="1"/>
  <c r="O32" i="38"/>
  <c r="R32" i="38" s="1"/>
  <c r="O26" i="38"/>
  <c r="R26" i="38" s="1"/>
  <c r="M51" i="39"/>
  <c r="N51" i="39" s="1"/>
  <c r="M61" i="39"/>
  <c r="N61" i="39" s="1"/>
  <c r="M86" i="39"/>
  <c r="N86" i="39" s="1"/>
  <c r="M78" i="39"/>
  <c r="N78" i="39" s="1"/>
  <c r="M39" i="39"/>
  <c r="N39" i="39" s="1"/>
  <c r="M31" i="39"/>
  <c r="N31" i="39" s="1"/>
  <c r="M54" i="39"/>
  <c r="N54" i="39" s="1"/>
  <c r="M89" i="39"/>
  <c r="N89" i="39" s="1"/>
  <c r="M77" i="39"/>
  <c r="N77" i="39" s="1"/>
  <c r="M34" i="39"/>
  <c r="N34" i="39" s="1"/>
  <c r="M63" i="39"/>
  <c r="N63" i="39" s="1"/>
  <c r="M64" i="39"/>
  <c r="N64" i="39" s="1"/>
  <c r="M72" i="39"/>
  <c r="N72" i="39" s="1"/>
  <c r="M29" i="39"/>
  <c r="N29" i="39" s="1"/>
  <c r="M57" i="39"/>
  <c r="N57" i="39" s="1"/>
  <c r="M76" i="39"/>
  <c r="N76" i="39" s="1"/>
  <c r="M30" i="39"/>
  <c r="N30" i="39" s="1"/>
  <c r="M58" i="39"/>
  <c r="N58" i="39" s="1"/>
  <c r="M80" i="39"/>
  <c r="N80" i="39" s="1"/>
  <c r="M33" i="39"/>
  <c r="N33" i="39" s="1"/>
  <c r="M41" i="39"/>
  <c r="N41" i="39" s="1"/>
  <c r="M88" i="40"/>
  <c r="N88" i="40" s="1"/>
  <c r="M61" i="40"/>
  <c r="N61" i="40" s="1"/>
  <c r="M59" i="41"/>
  <c r="N59" i="41" s="1"/>
  <c r="M51" i="41"/>
  <c r="N51" i="41" s="1"/>
  <c r="M33" i="41"/>
  <c r="N33" i="41" s="1"/>
  <c r="M43" i="41"/>
  <c r="N43" i="41" s="1"/>
  <c r="M66" i="41"/>
  <c r="N66" i="41" s="1"/>
  <c r="M56" i="41"/>
  <c r="N56" i="41" s="1"/>
  <c r="M39" i="41"/>
  <c r="N39" i="41" s="1"/>
  <c r="M87" i="42"/>
  <c r="N87" i="42" s="1"/>
  <c r="M79" i="42"/>
  <c r="N79" i="42" s="1"/>
  <c r="M71" i="42"/>
  <c r="N71" i="42" s="1"/>
  <c r="M80" i="42"/>
  <c r="N80" i="42" s="1"/>
  <c r="M95" i="43"/>
  <c r="N95" i="43" s="1"/>
  <c r="M94" i="43"/>
  <c r="N94" i="43" s="1"/>
  <c r="L131" i="44"/>
  <c r="L123" i="44"/>
  <c r="L42" i="45"/>
  <c r="L34" i="45"/>
  <c r="L26" i="45"/>
  <c r="L37" i="44"/>
  <c r="L30" i="44"/>
  <c r="L63" i="44"/>
  <c r="L55" i="44"/>
  <c r="M89" i="45"/>
  <c r="N89" i="45" s="1"/>
  <c r="M81" i="45"/>
  <c r="N81" i="45" s="1"/>
  <c r="M73" i="45"/>
  <c r="N73" i="45" s="1"/>
  <c r="L84" i="44"/>
  <c r="L76" i="44"/>
  <c r="L112" i="44"/>
  <c r="L104" i="44"/>
  <c r="L96" i="44"/>
  <c r="M56" i="45"/>
  <c r="N56" i="45" s="1"/>
  <c r="M59" i="45"/>
  <c r="N59" i="45" s="1"/>
  <c r="L133" i="44"/>
  <c r="L36" i="45"/>
  <c r="L27" i="44"/>
  <c r="L53" i="44"/>
  <c r="M79" i="45"/>
  <c r="N79" i="45" s="1"/>
  <c r="L82" i="44"/>
  <c r="H96" i="45"/>
  <c r="J96" i="45" s="1"/>
  <c r="I96" i="45"/>
  <c r="K96" i="45" s="1"/>
  <c r="H100" i="45"/>
  <c r="J100" i="45" s="1"/>
  <c r="I100" i="45"/>
  <c r="K100" i="45" s="1"/>
  <c r="H104" i="45"/>
  <c r="J104" i="45" s="1"/>
  <c r="I104" i="45"/>
  <c r="K104" i="45" s="1"/>
  <c r="H108" i="45"/>
  <c r="J108" i="45" s="1"/>
  <c r="I108" i="45"/>
  <c r="K108" i="45" s="1"/>
  <c r="H112" i="45"/>
  <c r="J112" i="45" s="1"/>
  <c r="I112" i="45"/>
  <c r="K112" i="45" s="1"/>
  <c r="I143" i="44"/>
  <c r="K143" i="44" s="1"/>
  <c r="H143" i="44"/>
  <c r="J143" i="44" s="1"/>
  <c r="H154" i="44"/>
  <c r="J154" i="44" s="1"/>
  <c r="I154" i="44"/>
  <c r="K154" i="44" s="1"/>
  <c r="I148" i="44"/>
  <c r="K148" i="44" s="1"/>
  <c r="H148" i="44"/>
  <c r="J148" i="44" s="1"/>
  <c r="I153" i="44"/>
  <c r="K153" i="44" s="1"/>
  <c r="H153" i="44"/>
  <c r="J153" i="44" s="1"/>
  <c r="L35" i="44"/>
  <c r="L50" i="45"/>
  <c r="L128" i="44"/>
  <c r="L120" i="44"/>
  <c r="L39" i="45"/>
  <c r="L31" i="45"/>
  <c r="L42" i="44"/>
  <c r="L34" i="44"/>
  <c r="L26" i="44"/>
  <c r="L60" i="44"/>
  <c r="L52" i="44"/>
  <c r="M86" i="45"/>
  <c r="N86" i="45" s="1"/>
  <c r="M78" i="45"/>
  <c r="N78" i="45" s="1"/>
  <c r="L89" i="44"/>
  <c r="L81" i="44"/>
  <c r="L73" i="44"/>
  <c r="L109" i="44"/>
  <c r="L101" i="44"/>
  <c r="M66" i="45"/>
  <c r="N66" i="45" s="1"/>
  <c r="L49" i="45"/>
  <c r="M51" i="45"/>
  <c r="N51" i="45" s="1"/>
  <c r="H97" i="45"/>
  <c r="J97" i="45" s="1"/>
  <c r="I97" i="45"/>
  <c r="K97" i="45" s="1"/>
  <c r="H101" i="45"/>
  <c r="J101" i="45" s="1"/>
  <c r="I101" i="45"/>
  <c r="K101" i="45" s="1"/>
  <c r="H105" i="45"/>
  <c r="J105" i="45" s="1"/>
  <c r="I105" i="45"/>
  <c r="K105" i="45" s="1"/>
  <c r="H109" i="45"/>
  <c r="J109" i="45" s="1"/>
  <c r="I109" i="45"/>
  <c r="K109" i="45" s="1"/>
  <c r="I140" i="44"/>
  <c r="K140" i="44" s="1"/>
  <c r="H140" i="44"/>
  <c r="J140" i="44" s="1"/>
  <c r="I144" i="44"/>
  <c r="K144" i="44" s="1"/>
  <c r="H144" i="44"/>
  <c r="J144" i="44" s="1"/>
  <c r="I147" i="44"/>
  <c r="K147" i="44" s="1"/>
  <c r="H147" i="44"/>
  <c r="J147" i="44" s="1"/>
  <c r="I152" i="44"/>
  <c r="K152" i="44" s="1"/>
  <c r="H152" i="44"/>
  <c r="J152" i="44" s="1"/>
  <c r="I155" i="44"/>
  <c r="K155" i="44" s="1"/>
  <c r="H155" i="44"/>
  <c r="J155" i="44" s="1"/>
  <c r="H94" i="45"/>
  <c r="J94" i="45" s="1"/>
  <c r="I94" i="45"/>
  <c r="K94" i="45" s="1"/>
  <c r="H98" i="45"/>
  <c r="J98" i="45" s="1"/>
  <c r="I98" i="45"/>
  <c r="K98" i="45" s="1"/>
  <c r="H102" i="45"/>
  <c r="J102" i="45" s="1"/>
  <c r="I102" i="45"/>
  <c r="K102" i="45" s="1"/>
  <c r="H106" i="45"/>
  <c r="J106" i="45" s="1"/>
  <c r="I106" i="45"/>
  <c r="K106" i="45" s="1"/>
  <c r="H110" i="45"/>
  <c r="J110" i="45" s="1"/>
  <c r="I110" i="45"/>
  <c r="K110" i="45" s="1"/>
  <c r="M94" i="44"/>
  <c r="N94" i="44" s="1"/>
  <c r="M134" i="44"/>
  <c r="N134" i="44" s="1"/>
  <c r="M126" i="44"/>
  <c r="N126" i="44" s="1"/>
  <c r="M118" i="44"/>
  <c r="N118" i="44" s="1"/>
  <c r="M37" i="45"/>
  <c r="N37" i="45" s="1"/>
  <c r="M29" i="45"/>
  <c r="N29" i="45" s="1"/>
  <c r="M40" i="44"/>
  <c r="N40" i="44" s="1"/>
  <c r="M29" i="44"/>
  <c r="N29" i="44" s="1"/>
  <c r="M66" i="44"/>
  <c r="N66" i="44" s="1"/>
  <c r="M58" i="44"/>
  <c r="N58" i="44" s="1"/>
  <c r="M50" i="44"/>
  <c r="N50" i="44" s="1"/>
  <c r="L84" i="45"/>
  <c r="L76" i="45"/>
  <c r="M87" i="44"/>
  <c r="N87" i="44" s="1"/>
  <c r="M79" i="44"/>
  <c r="N79" i="44" s="1"/>
  <c r="M71" i="44"/>
  <c r="N71" i="44" s="1"/>
  <c r="M107" i="44"/>
  <c r="N107" i="44" s="1"/>
  <c r="M99" i="44"/>
  <c r="N99" i="44" s="1"/>
  <c r="L62" i="45"/>
  <c r="L65" i="45"/>
  <c r="M52" i="45"/>
  <c r="N52" i="45" s="1"/>
  <c r="M125" i="44"/>
  <c r="N125" i="44" s="1"/>
  <c r="M40" i="45"/>
  <c r="N40" i="45" s="1"/>
  <c r="M28" i="45"/>
  <c r="N28" i="45" s="1"/>
  <c r="M32" i="44"/>
  <c r="N32" i="44" s="1"/>
  <c r="M57" i="44"/>
  <c r="N57" i="44" s="1"/>
  <c r="L83" i="45"/>
  <c r="M86" i="44"/>
  <c r="N86" i="44" s="1"/>
  <c r="M110" i="44"/>
  <c r="N110" i="44" s="1"/>
  <c r="M102" i="44"/>
  <c r="N102" i="44" s="1"/>
  <c r="L60" i="45"/>
  <c r="I141" i="44"/>
  <c r="K141" i="44" s="1"/>
  <c r="H141" i="44"/>
  <c r="J141" i="44" s="1"/>
  <c r="I146" i="44"/>
  <c r="K146" i="44" s="1"/>
  <c r="H146" i="44"/>
  <c r="J146" i="44" s="1"/>
  <c r="I151" i="44"/>
  <c r="K151" i="44" s="1"/>
  <c r="H151" i="44"/>
  <c r="J151" i="44" s="1"/>
  <c r="I145" i="44"/>
  <c r="K145" i="44" s="1"/>
  <c r="H145" i="44"/>
  <c r="J145" i="44" s="1"/>
  <c r="I158" i="44"/>
  <c r="K158" i="44" s="1"/>
  <c r="H158" i="44"/>
  <c r="J158" i="44" s="1"/>
  <c r="F135" i="45"/>
  <c r="F134" i="45"/>
  <c r="F130" i="45"/>
  <c r="F126" i="45"/>
  <c r="F122" i="45"/>
  <c r="F133" i="45"/>
  <c r="F129" i="45"/>
  <c r="F125" i="45"/>
  <c r="F121" i="45"/>
  <c r="F119" i="45"/>
  <c r="F118" i="45"/>
  <c r="F117" i="45"/>
  <c r="F131" i="45"/>
  <c r="F128" i="45"/>
  <c r="F123" i="45"/>
  <c r="F120" i="45"/>
  <c r="F132" i="45"/>
  <c r="F127" i="45"/>
  <c r="F124" i="45"/>
  <c r="F178" i="44"/>
  <c r="F174" i="44"/>
  <c r="F170" i="44"/>
  <c r="F166" i="44"/>
  <c r="F181" i="44"/>
  <c r="F177" i="44"/>
  <c r="F173" i="44"/>
  <c r="F180" i="44"/>
  <c r="F176" i="44"/>
  <c r="F172" i="44"/>
  <c r="F168" i="44"/>
  <c r="F179" i="44"/>
  <c r="F175" i="44"/>
  <c r="F171" i="44"/>
  <c r="F167" i="44"/>
  <c r="F163" i="44"/>
  <c r="F165" i="44"/>
  <c r="F169" i="44"/>
  <c r="F164" i="44"/>
  <c r="M135" i="44"/>
  <c r="N135" i="44" s="1"/>
  <c r="M127" i="44"/>
  <c r="N127" i="44" s="1"/>
  <c r="M119" i="44"/>
  <c r="N119" i="44" s="1"/>
  <c r="M38" i="45"/>
  <c r="N38" i="45" s="1"/>
  <c r="M30" i="45"/>
  <c r="N30" i="45" s="1"/>
  <c r="M41" i="44"/>
  <c r="N41" i="44" s="1"/>
  <c r="M33" i="44"/>
  <c r="N33" i="44" s="1"/>
  <c r="M25" i="44"/>
  <c r="N25" i="44" s="1"/>
  <c r="M59" i="44"/>
  <c r="N59" i="44" s="1"/>
  <c r="M51" i="44"/>
  <c r="N51" i="44" s="1"/>
  <c r="L85" i="45"/>
  <c r="L77" i="45"/>
  <c r="M88" i="44"/>
  <c r="N88" i="44" s="1"/>
  <c r="M80" i="44"/>
  <c r="N80" i="44" s="1"/>
  <c r="M72" i="44"/>
  <c r="N72" i="44" s="1"/>
  <c r="M108" i="44"/>
  <c r="N108" i="44" s="1"/>
  <c r="M100" i="44"/>
  <c r="N100" i="44" s="1"/>
  <c r="L64" i="45"/>
  <c r="M48" i="45"/>
  <c r="N48" i="45" s="1"/>
  <c r="L57" i="45"/>
  <c r="M117" i="44"/>
  <c r="N117" i="44" s="1"/>
  <c r="M43" i="44"/>
  <c r="N43" i="44" s="1"/>
  <c r="M61" i="44"/>
  <c r="N61" i="44" s="1"/>
  <c r="L87" i="45"/>
  <c r="L71" i="45"/>
  <c r="H95" i="45"/>
  <c r="J95" i="45" s="1"/>
  <c r="I95" i="45"/>
  <c r="K95" i="45" s="1"/>
  <c r="H99" i="45"/>
  <c r="J99" i="45" s="1"/>
  <c r="I99" i="45"/>
  <c r="K99" i="45" s="1"/>
  <c r="H103" i="45"/>
  <c r="J103" i="45" s="1"/>
  <c r="I103" i="45"/>
  <c r="K103" i="45" s="1"/>
  <c r="H107" i="45"/>
  <c r="J107" i="45" s="1"/>
  <c r="I107" i="45"/>
  <c r="K107" i="45" s="1"/>
  <c r="H111" i="45"/>
  <c r="J111" i="45" s="1"/>
  <c r="I111" i="45"/>
  <c r="K111" i="45" s="1"/>
  <c r="M53" i="45"/>
  <c r="N53" i="45" s="1"/>
  <c r="L130" i="44"/>
  <c r="L122" i="44"/>
  <c r="L41" i="45"/>
  <c r="L33" i="45"/>
  <c r="L25" i="45"/>
  <c r="L36" i="44"/>
  <c r="L28" i="44"/>
  <c r="L62" i="44"/>
  <c r="L54" i="44"/>
  <c r="M88" i="45"/>
  <c r="N88" i="45" s="1"/>
  <c r="M80" i="45"/>
  <c r="N80" i="45" s="1"/>
  <c r="M72" i="45"/>
  <c r="N72" i="45" s="1"/>
  <c r="L83" i="44"/>
  <c r="L75" i="44"/>
  <c r="L111" i="44"/>
  <c r="L103" i="44"/>
  <c r="L95" i="44"/>
  <c r="M54" i="45"/>
  <c r="N54" i="45" s="1"/>
  <c r="M55" i="45"/>
  <c r="N55" i="45" s="1"/>
  <c r="L129" i="44"/>
  <c r="L121" i="44"/>
  <c r="L32" i="45"/>
  <c r="L39" i="44"/>
  <c r="L65" i="44"/>
  <c r="L49" i="44"/>
  <c r="M75" i="45"/>
  <c r="N75" i="45" s="1"/>
  <c r="L78" i="44"/>
  <c r="L106" i="44"/>
  <c r="L98" i="44"/>
  <c r="M63" i="45"/>
  <c r="N63" i="45" s="1"/>
  <c r="I142" i="44"/>
  <c r="K142" i="44" s="1"/>
  <c r="H142" i="44"/>
  <c r="J142" i="44" s="1"/>
  <c r="I150" i="44"/>
  <c r="K150" i="44" s="1"/>
  <c r="H150" i="44"/>
  <c r="J150" i="44" s="1"/>
  <c r="I156" i="44"/>
  <c r="K156" i="44" s="1"/>
  <c r="H156" i="44"/>
  <c r="J156" i="44" s="1"/>
  <c r="I149" i="44"/>
  <c r="K149" i="44" s="1"/>
  <c r="H149" i="44"/>
  <c r="J149" i="44" s="1"/>
  <c r="I157" i="44"/>
  <c r="K157" i="44" s="1"/>
  <c r="H157" i="44"/>
  <c r="J157" i="44" s="1"/>
  <c r="M74" i="44"/>
  <c r="N74" i="44" s="1"/>
  <c r="M132" i="44"/>
  <c r="N132" i="44" s="1"/>
  <c r="M124" i="44"/>
  <c r="N124" i="44" s="1"/>
  <c r="M43" i="45"/>
  <c r="N43" i="45" s="1"/>
  <c r="M35" i="45"/>
  <c r="N35" i="45" s="1"/>
  <c r="M27" i="45"/>
  <c r="N27" i="45" s="1"/>
  <c r="M38" i="44"/>
  <c r="N38" i="44" s="1"/>
  <c r="M31" i="44"/>
  <c r="N31" i="44" s="1"/>
  <c r="M64" i="44"/>
  <c r="N64" i="44" s="1"/>
  <c r="M56" i="44"/>
  <c r="N56" i="44" s="1"/>
  <c r="M48" i="44"/>
  <c r="N48" i="44" s="1"/>
  <c r="L82" i="45"/>
  <c r="L74" i="45"/>
  <c r="M85" i="44"/>
  <c r="N85" i="44" s="1"/>
  <c r="M77" i="44"/>
  <c r="N77" i="44" s="1"/>
  <c r="B163" i="45"/>
  <c r="C140" i="45"/>
  <c r="D140" i="45" s="1"/>
  <c r="M105" i="44"/>
  <c r="N105" i="44" s="1"/>
  <c r="M97" i="44"/>
  <c r="N97" i="44" s="1"/>
  <c r="L58" i="45"/>
  <c r="L61" i="45"/>
  <c r="B209" i="44"/>
  <c r="C186" i="44"/>
  <c r="D186" i="44" s="1"/>
  <c r="L49" i="43"/>
  <c r="L55" i="43"/>
  <c r="M60" i="42"/>
  <c r="N60" i="42" s="1"/>
  <c r="L52" i="42"/>
  <c r="M86" i="42"/>
  <c r="N86" i="42" s="1"/>
  <c r="M78" i="42"/>
  <c r="N78" i="42" s="1"/>
  <c r="L112" i="40"/>
  <c r="L104" i="40"/>
  <c r="L96" i="40"/>
  <c r="I165" i="40"/>
  <c r="K165" i="40" s="1"/>
  <c r="H165" i="40"/>
  <c r="J165" i="40" s="1"/>
  <c r="I169" i="40"/>
  <c r="K169" i="40" s="1"/>
  <c r="H169" i="40"/>
  <c r="J169" i="40" s="1"/>
  <c r="I173" i="40"/>
  <c r="K173" i="40" s="1"/>
  <c r="H173" i="40"/>
  <c r="J173" i="40" s="1"/>
  <c r="I177" i="40"/>
  <c r="K177" i="40" s="1"/>
  <c r="H177" i="40"/>
  <c r="J177" i="40" s="1"/>
  <c r="I181" i="40"/>
  <c r="K181" i="40" s="1"/>
  <c r="H181" i="40"/>
  <c r="J181" i="40" s="1"/>
  <c r="B140" i="41"/>
  <c r="C117" i="41"/>
  <c r="D117" i="41" s="1"/>
  <c r="B163" i="42"/>
  <c r="C140" i="42"/>
  <c r="D140" i="42" s="1"/>
  <c r="I122" i="43"/>
  <c r="K122" i="43" s="1"/>
  <c r="H122" i="43"/>
  <c r="J122" i="43" s="1"/>
  <c r="I135" i="43"/>
  <c r="K135" i="43" s="1"/>
  <c r="H135" i="43"/>
  <c r="J135" i="43" s="1"/>
  <c r="I134" i="43"/>
  <c r="K134" i="43" s="1"/>
  <c r="H134" i="43"/>
  <c r="J134" i="43" s="1"/>
  <c r="I133" i="43"/>
  <c r="K133" i="43" s="1"/>
  <c r="H133" i="43"/>
  <c r="J133" i="43" s="1"/>
  <c r="I128" i="43"/>
  <c r="K128" i="43" s="1"/>
  <c r="H128" i="43"/>
  <c r="J128" i="43" s="1"/>
  <c r="I73" i="41"/>
  <c r="K73" i="41" s="1"/>
  <c r="H73" i="41"/>
  <c r="J73" i="41" s="1"/>
  <c r="I77" i="41"/>
  <c r="K77" i="41" s="1"/>
  <c r="H77" i="41"/>
  <c r="J77" i="41" s="1"/>
  <c r="I81" i="41"/>
  <c r="K81" i="41" s="1"/>
  <c r="H81" i="41"/>
  <c r="J81" i="41" s="1"/>
  <c r="H85" i="41"/>
  <c r="J85" i="41" s="1"/>
  <c r="I85" i="41"/>
  <c r="K85" i="41" s="1"/>
  <c r="H89" i="41"/>
  <c r="J89" i="41" s="1"/>
  <c r="I89" i="41"/>
  <c r="K89" i="41" s="1"/>
  <c r="H95" i="42"/>
  <c r="J95" i="42" s="1"/>
  <c r="I95" i="42"/>
  <c r="K95" i="42" s="1"/>
  <c r="H99" i="42"/>
  <c r="J99" i="42" s="1"/>
  <c r="I99" i="42"/>
  <c r="K99" i="42" s="1"/>
  <c r="H103" i="42"/>
  <c r="J103" i="42" s="1"/>
  <c r="I103" i="42"/>
  <c r="K103" i="42" s="1"/>
  <c r="H107" i="42"/>
  <c r="J107" i="42" s="1"/>
  <c r="I107" i="42"/>
  <c r="K107" i="42" s="1"/>
  <c r="H111" i="42"/>
  <c r="J111" i="42" s="1"/>
  <c r="I111" i="42"/>
  <c r="K111" i="42" s="1"/>
  <c r="L151" i="40"/>
  <c r="L143" i="40"/>
  <c r="L85" i="43"/>
  <c r="L82" i="43"/>
  <c r="L65" i="41"/>
  <c r="L57" i="41"/>
  <c r="L54" i="41"/>
  <c r="L35" i="43"/>
  <c r="L27" i="43"/>
  <c r="L40" i="42"/>
  <c r="L32" i="42"/>
  <c r="L40" i="41"/>
  <c r="L25" i="41"/>
  <c r="L35" i="41"/>
  <c r="L38" i="40"/>
  <c r="L30" i="40"/>
  <c r="L87" i="40"/>
  <c r="L79" i="40"/>
  <c r="L71" i="40"/>
  <c r="L128" i="40"/>
  <c r="L120" i="40"/>
  <c r="L50" i="43"/>
  <c r="L56" i="43"/>
  <c r="M65" i="42"/>
  <c r="N65" i="42" s="1"/>
  <c r="M57" i="42"/>
  <c r="N57" i="42" s="1"/>
  <c r="L49" i="42"/>
  <c r="M83" i="42"/>
  <c r="N83" i="42" s="1"/>
  <c r="M75" i="42"/>
  <c r="N75" i="42" s="1"/>
  <c r="L109" i="40"/>
  <c r="M101" i="40"/>
  <c r="N101" i="40" s="1"/>
  <c r="F204" i="40"/>
  <c r="F203" i="40"/>
  <c r="F202" i="40"/>
  <c r="F201" i="40"/>
  <c r="F200" i="40"/>
  <c r="F199" i="40"/>
  <c r="F198" i="40"/>
  <c r="F197" i="40"/>
  <c r="F196" i="40"/>
  <c r="F195" i="40"/>
  <c r="F194" i="40"/>
  <c r="F193" i="40"/>
  <c r="F192" i="40"/>
  <c r="F191" i="40"/>
  <c r="F190" i="40"/>
  <c r="F189" i="40"/>
  <c r="F188" i="40"/>
  <c r="F187" i="40"/>
  <c r="F186" i="40"/>
  <c r="L101" i="43"/>
  <c r="L94" i="43"/>
  <c r="L61" i="40"/>
  <c r="M154" i="40"/>
  <c r="N154" i="40" s="1"/>
  <c r="M75" i="43"/>
  <c r="N75" i="43" s="1"/>
  <c r="M43" i="43"/>
  <c r="N43" i="43" s="1"/>
  <c r="M35" i="42"/>
  <c r="N35" i="42" s="1"/>
  <c r="M33" i="40"/>
  <c r="N33" i="40" s="1"/>
  <c r="M74" i="40"/>
  <c r="N74" i="40" s="1"/>
  <c r="I166" i="40"/>
  <c r="K166" i="40" s="1"/>
  <c r="H166" i="40"/>
  <c r="J166" i="40" s="1"/>
  <c r="I178" i="40"/>
  <c r="K178" i="40" s="1"/>
  <c r="H178" i="40"/>
  <c r="J178" i="40" s="1"/>
  <c r="I123" i="43"/>
  <c r="K123" i="43" s="1"/>
  <c r="H123" i="43"/>
  <c r="J123" i="43" s="1"/>
  <c r="I119" i="43"/>
  <c r="K119" i="43" s="1"/>
  <c r="H119" i="43"/>
  <c r="J119" i="43" s="1"/>
  <c r="I120" i="43"/>
  <c r="K120" i="43" s="1"/>
  <c r="H120" i="43"/>
  <c r="J120" i="43" s="1"/>
  <c r="I117" i="43"/>
  <c r="K117" i="43" s="1"/>
  <c r="H117" i="43"/>
  <c r="J117" i="43" s="1"/>
  <c r="I132" i="43"/>
  <c r="K132" i="43" s="1"/>
  <c r="H132" i="43"/>
  <c r="J132" i="43" s="1"/>
  <c r="I74" i="41"/>
  <c r="K74" i="41" s="1"/>
  <c r="H74" i="41"/>
  <c r="J74" i="41" s="1"/>
  <c r="I78" i="41"/>
  <c r="K78" i="41" s="1"/>
  <c r="H78" i="41"/>
  <c r="J78" i="41" s="1"/>
  <c r="I82" i="41"/>
  <c r="K82" i="41" s="1"/>
  <c r="H82" i="41"/>
  <c r="J82" i="41" s="1"/>
  <c r="I86" i="41"/>
  <c r="K86" i="41" s="1"/>
  <c r="H86" i="41"/>
  <c r="J86" i="41" s="1"/>
  <c r="H96" i="42"/>
  <c r="J96" i="42" s="1"/>
  <c r="I96" i="42"/>
  <c r="K96" i="42" s="1"/>
  <c r="H100" i="42"/>
  <c r="J100" i="42" s="1"/>
  <c r="I100" i="42"/>
  <c r="K100" i="42" s="1"/>
  <c r="H104" i="42"/>
  <c r="J104" i="42" s="1"/>
  <c r="I104" i="42"/>
  <c r="K104" i="42" s="1"/>
  <c r="H108" i="42"/>
  <c r="J108" i="42" s="1"/>
  <c r="I108" i="42"/>
  <c r="K108" i="42" s="1"/>
  <c r="H112" i="42"/>
  <c r="J112" i="42" s="1"/>
  <c r="I112" i="42"/>
  <c r="K112" i="42" s="1"/>
  <c r="B232" i="40"/>
  <c r="C232" i="40" s="1"/>
  <c r="D232" i="40" s="1"/>
  <c r="C209" i="40"/>
  <c r="D209" i="40" s="1"/>
  <c r="M88" i="43"/>
  <c r="N88" i="43" s="1"/>
  <c r="M60" i="41"/>
  <c r="N60" i="41" s="1"/>
  <c r="M30" i="43"/>
  <c r="N30" i="43" s="1"/>
  <c r="M37" i="41"/>
  <c r="N37" i="41" s="1"/>
  <c r="M41" i="40"/>
  <c r="N41" i="40" s="1"/>
  <c r="M82" i="40"/>
  <c r="N82" i="40" s="1"/>
  <c r="M123" i="40"/>
  <c r="N123" i="40" s="1"/>
  <c r="F158" i="43"/>
  <c r="F157" i="43"/>
  <c r="F156" i="43"/>
  <c r="F155" i="43"/>
  <c r="F154" i="43"/>
  <c r="F150" i="43"/>
  <c r="F146" i="43"/>
  <c r="F142" i="43"/>
  <c r="F151" i="43"/>
  <c r="F147" i="43"/>
  <c r="F143" i="43"/>
  <c r="F152" i="43"/>
  <c r="F148" i="43"/>
  <c r="F144" i="43"/>
  <c r="F140" i="43"/>
  <c r="F153" i="43"/>
  <c r="F149" i="43"/>
  <c r="F145" i="43"/>
  <c r="F141" i="43"/>
  <c r="I171" i="40"/>
  <c r="K171" i="40" s="1"/>
  <c r="H171" i="40"/>
  <c r="J171" i="40" s="1"/>
  <c r="I179" i="40"/>
  <c r="K179" i="40" s="1"/>
  <c r="H179" i="40"/>
  <c r="J179" i="40" s="1"/>
  <c r="M110" i="43"/>
  <c r="N110" i="43" s="1"/>
  <c r="M107" i="43"/>
  <c r="N107" i="43" s="1"/>
  <c r="B186" i="43"/>
  <c r="C163" i="43"/>
  <c r="D163" i="43" s="1"/>
  <c r="M56" i="40"/>
  <c r="N56" i="40" s="1"/>
  <c r="M48" i="40"/>
  <c r="N48" i="40" s="1"/>
  <c r="M29" i="41"/>
  <c r="N29" i="41" s="1"/>
  <c r="L80" i="40"/>
  <c r="M125" i="40"/>
  <c r="N125" i="40" s="1"/>
  <c r="M60" i="43"/>
  <c r="N60" i="43" s="1"/>
  <c r="M50" i="42"/>
  <c r="N50" i="42" s="1"/>
  <c r="L72" i="42"/>
  <c r="M94" i="40"/>
  <c r="N94" i="40" s="1"/>
  <c r="M106" i="43"/>
  <c r="N106" i="43" s="1"/>
  <c r="M54" i="40"/>
  <c r="N54" i="40" s="1"/>
  <c r="M157" i="40"/>
  <c r="N157" i="40" s="1"/>
  <c r="M149" i="40"/>
  <c r="N149" i="40" s="1"/>
  <c r="M141" i="40"/>
  <c r="N141" i="40" s="1"/>
  <c r="M80" i="43"/>
  <c r="N80" i="43" s="1"/>
  <c r="M74" i="43"/>
  <c r="N74" i="43" s="1"/>
  <c r="M63" i="41"/>
  <c r="N63" i="41" s="1"/>
  <c r="M50" i="41"/>
  <c r="N50" i="41" s="1"/>
  <c r="M41" i="43"/>
  <c r="N41" i="43" s="1"/>
  <c r="M33" i="43"/>
  <c r="N33" i="43" s="1"/>
  <c r="M25" i="43"/>
  <c r="N25" i="43" s="1"/>
  <c r="L38" i="42"/>
  <c r="L30" i="42"/>
  <c r="M32" i="41"/>
  <c r="N32" i="41" s="1"/>
  <c r="M38" i="41"/>
  <c r="N38" i="41" s="1"/>
  <c r="M27" i="41"/>
  <c r="N27" i="41" s="1"/>
  <c r="M36" i="40"/>
  <c r="N36" i="40" s="1"/>
  <c r="M28" i="40"/>
  <c r="N28" i="40" s="1"/>
  <c r="M85" i="40"/>
  <c r="N85" i="40" s="1"/>
  <c r="M77" i="40"/>
  <c r="N77" i="40" s="1"/>
  <c r="M134" i="40"/>
  <c r="N134" i="40" s="1"/>
  <c r="M126" i="40"/>
  <c r="N126" i="40" s="1"/>
  <c r="M118" i="40"/>
  <c r="N118" i="40" s="1"/>
  <c r="M61" i="43"/>
  <c r="N61" i="43" s="1"/>
  <c r="M48" i="43"/>
  <c r="N48" i="43" s="1"/>
  <c r="L63" i="42"/>
  <c r="L55" i="42"/>
  <c r="L89" i="42"/>
  <c r="L81" i="42"/>
  <c r="L73" i="42"/>
  <c r="M107" i="40"/>
  <c r="N107" i="40" s="1"/>
  <c r="M99" i="40"/>
  <c r="N99" i="40" s="1"/>
  <c r="M112" i="43"/>
  <c r="N112" i="43" s="1"/>
  <c r="M97" i="43"/>
  <c r="N97" i="43" s="1"/>
  <c r="M100" i="43"/>
  <c r="N100" i="43" s="1"/>
  <c r="I127" i="43"/>
  <c r="K127" i="43" s="1"/>
  <c r="H127" i="43"/>
  <c r="J127" i="43" s="1"/>
  <c r="I126" i="43"/>
  <c r="K126" i="43" s="1"/>
  <c r="H126" i="43"/>
  <c r="J126" i="43" s="1"/>
  <c r="I125" i="43"/>
  <c r="K125" i="43" s="1"/>
  <c r="H125" i="43"/>
  <c r="J125" i="43" s="1"/>
  <c r="I121" i="43"/>
  <c r="K121" i="43" s="1"/>
  <c r="H121" i="43"/>
  <c r="J121" i="43" s="1"/>
  <c r="I71" i="41"/>
  <c r="K71" i="41" s="1"/>
  <c r="H71" i="41"/>
  <c r="J71" i="41" s="1"/>
  <c r="I75" i="41"/>
  <c r="K75" i="41" s="1"/>
  <c r="H75" i="41"/>
  <c r="J75" i="41" s="1"/>
  <c r="I79" i="41"/>
  <c r="K79" i="41" s="1"/>
  <c r="H79" i="41"/>
  <c r="J79" i="41" s="1"/>
  <c r="I83" i="41"/>
  <c r="K83" i="41" s="1"/>
  <c r="H83" i="41"/>
  <c r="J83" i="41" s="1"/>
  <c r="I87" i="41"/>
  <c r="K87" i="41" s="1"/>
  <c r="H87" i="41"/>
  <c r="J87" i="41" s="1"/>
  <c r="L63" i="40"/>
  <c r="L55" i="40"/>
  <c r="M156" i="40"/>
  <c r="N156" i="40" s="1"/>
  <c r="M140" i="40"/>
  <c r="N140" i="40" s="1"/>
  <c r="M76" i="43"/>
  <c r="N76" i="43" s="1"/>
  <c r="M83" i="43"/>
  <c r="N83" i="43" s="1"/>
  <c r="M58" i="41"/>
  <c r="N58" i="41" s="1"/>
  <c r="M48" i="41"/>
  <c r="N48" i="41" s="1"/>
  <c r="M32" i="43"/>
  <c r="N32" i="43" s="1"/>
  <c r="M42" i="43"/>
  <c r="N42" i="43" s="1"/>
  <c r="M33" i="42"/>
  <c r="N33" i="42" s="1"/>
  <c r="M28" i="41"/>
  <c r="N28" i="41" s="1"/>
  <c r="L43" i="40"/>
  <c r="L27" i="40"/>
  <c r="L76" i="40"/>
  <c r="M121" i="40"/>
  <c r="N121" i="40" s="1"/>
  <c r="M63" i="43"/>
  <c r="N63" i="43" s="1"/>
  <c r="L54" i="42"/>
  <c r="L76" i="42"/>
  <c r="M98" i="40"/>
  <c r="N98" i="40" s="1"/>
  <c r="M102" i="43"/>
  <c r="N102" i="43" s="1"/>
  <c r="M58" i="40"/>
  <c r="N58" i="40" s="1"/>
  <c r="M104" i="43"/>
  <c r="N104" i="43" s="1"/>
  <c r="M49" i="40"/>
  <c r="N49" i="40" s="1"/>
  <c r="M62" i="41"/>
  <c r="N62" i="41" s="1"/>
  <c r="M41" i="42"/>
  <c r="N41" i="42" s="1"/>
  <c r="M34" i="41"/>
  <c r="N34" i="41" s="1"/>
  <c r="L88" i="40"/>
  <c r="M54" i="43"/>
  <c r="N54" i="43" s="1"/>
  <c r="L80" i="42"/>
  <c r="M108" i="43"/>
  <c r="N108" i="43" s="1"/>
  <c r="H97" i="42"/>
  <c r="J97" i="42" s="1"/>
  <c r="I97" i="42"/>
  <c r="K97" i="42" s="1"/>
  <c r="H101" i="42"/>
  <c r="J101" i="42" s="1"/>
  <c r="I101" i="42"/>
  <c r="K101" i="42" s="1"/>
  <c r="H105" i="42"/>
  <c r="J105" i="42" s="1"/>
  <c r="I105" i="42"/>
  <c r="K105" i="42" s="1"/>
  <c r="H109" i="42"/>
  <c r="J109" i="42" s="1"/>
  <c r="I109" i="42"/>
  <c r="K109" i="42" s="1"/>
  <c r="M146" i="40"/>
  <c r="N146" i="40" s="1"/>
  <c r="M81" i="43"/>
  <c r="N81" i="43" s="1"/>
  <c r="M55" i="41"/>
  <c r="N55" i="41" s="1"/>
  <c r="M43" i="42"/>
  <c r="N43" i="42" s="1"/>
  <c r="M27" i="42"/>
  <c r="N27" i="42" s="1"/>
  <c r="M26" i="41"/>
  <c r="N26" i="41" s="1"/>
  <c r="M25" i="40"/>
  <c r="N25" i="40" s="1"/>
  <c r="M131" i="40"/>
  <c r="N131" i="40" s="1"/>
  <c r="M62" i="43"/>
  <c r="N62" i="43" s="1"/>
  <c r="I170" i="40"/>
  <c r="K170" i="40" s="1"/>
  <c r="H170" i="40"/>
  <c r="J170" i="40" s="1"/>
  <c r="I174" i="40"/>
  <c r="K174" i="40" s="1"/>
  <c r="H174" i="40"/>
  <c r="J174" i="40" s="1"/>
  <c r="I163" i="40"/>
  <c r="K163" i="40" s="1"/>
  <c r="H163" i="40"/>
  <c r="J163" i="40" s="1"/>
  <c r="I167" i="40"/>
  <c r="K167" i="40" s="1"/>
  <c r="H167" i="40"/>
  <c r="J167" i="40" s="1"/>
  <c r="I175" i="40"/>
  <c r="K175" i="40" s="1"/>
  <c r="H175" i="40"/>
  <c r="J175" i="40" s="1"/>
  <c r="M64" i="40"/>
  <c r="N64" i="40" s="1"/>
  <c r="M158" i="40"/>
  <c r="N158" i="40" s="1"/>
  <c r="M150" i="40"/>
  <c r="N150" i="40" s="1"/>
  <c r="M142" i="40"/>
  <c r="N142" i="40" s="1"/>
  <c r="M84" i="43"/>
  <c r="N84" i="43" s="1"/>
  <c r="M78" i="43"/>
  <c r="N78" i="43" s="1"/>
  <c r="M64" i="41"/>
  <c r="N64" i="41" s="1"/>
  <c r="M53" i="41"/>
  <c r="N53" i="41" s="1"/>
  <c r="M49" i="41"/>
  <c r="N49" i="41" s="1"/>
  <c r="M34" i="43"/>
  <c r="N34" i="43" s="1"/>
  <c r="M26" i="43"/>
  <c r="N26" i="43" s="1"/>
  <c r="M39" i="42"/>
  <c r="N39" i="42" s="1"/>
  <c r="M31" i="42"/>
  <c r="N31" i="42" s="1"/>
  <c r="M36" i="41"/>
  <c r="N36" i="41" s="1"/>
  <c r="M42" i="41"/>
  <c r="N42" i="41" s="1"/>
  <c r="M31" i="41"/>
  <c r="N31" i="41" s="1"/>
  <c r="M37" i="40"/>
  <c r="N37" i="40" s="1"/>
  <c r="M29" i="40"/>
  <c r="N29" i="40" s="1"/>
  <c r="M86" i="40"/>
  <c r="N86" i="40" s="1"/>
  <c r="M78" i="40"/>
  <c r="N78" i="40" s="1"/>
  <c r="M135" i="40"/>
  <c r="N135" i="40" s="1"/>
  <c r="M127" i="40"/>
  <c r="N127" i="40" s="1"/>
  <c r="M119" i="40"/>
  <c r="N119" i="40" s="1"/>
  <c r="M65" i="43"/>
  <c r="N65" i="43" s="1"/>
  <c r="M52" i="43"/>
  <c r="N52" i="43" s="1"/>
  <c r="L64" i="42"/>
  <c r="L56" i="42"/>
  <c r="M48" i="42"/>
  <c r="N48" i="42" s="1"/>
  <c r="L82" i="42"/>
  <c r="L74" i="42"/>
  <c r="M108" i="40"/>
  <c r="N108" i="40" s="1"/>
  <c r="M100" i="40"/>
  <c r="N100" i="40" s="1"/>
  <c r="I164" i="40"/>
  <c r="K164" i="40" s="1"/>
  <c r="H164" i="40"/>
  <c r="J164" i="40" s="1"/>
  <c r="I168" i="40"/>
  <c r="K168" i="40" s="1"/>
  <c r="H168" i="40"/>
  <c r="J168" i="40" s="1"/>
  <c r="I172" i="40"/>
  <c r="K172" i="40" s="1"/>
  <c r="H172" i="40"/>
  <c r="J172" i="40" s="1"/>
  <c r="I176" i="40"/>
  <c r="K176" i="40" s="1"/>
  <c r="H176" i="40"/>
  <c r="J176" i="40" s="1"/>
  <c r="I180" i="40"/>
  <c r="K180" i="40" s="1"/>
  <c r="H180" i="40"/>
  <c r="J180" i="40" s="1"/>
  <c r="L98" i="43"/>
  <c r="L99" i="43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L60" i="40"/>
  <c r="L52" i="40"/>
  <c r="L152" i="40"/>
  <c r="M31" i="40"/>
  <c r="N31" i="40" s="1"/>
  <c r="M72" i="40"/>
  <c r="N72" i="40" s="1"/>
  <c r="L117" i="40"/>
  <c r="M62" i="42"/>
  <c r="N62" i="42" s="1"/>
  <c r="M84" i="42"/>
  <c r="N84" i="42" s="1"/>
  <c r="L106" i="40"/>
  <c r="L96" i="43"/>
  <c r="L62" i="40"/>
  <c r="F135" i="42"/>
  <c r="F134" i="42"/>
  <c r="F133" i="42"/>
  <c r="F132" i="42"/>
  <c r="F131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30" i="42"/>
  <c r="L153" i="40"/>
  <c r="L145" i="40"/>
  <c r="L87" i="43"/>
  <c r="L77" i="43"/>
  <c r="L71" i="43"/>
  <c r="L59" i="41"/>
  <c r="L51" i="41"/>
  <c r="L39" i="43"/>
  <c r="L29" i="43"/>
  <c r="M42" i="42"/>
  <c r="N42" i="42" s="1"/>
  <c r="M34" i="42"/>
  <c r="N34" i="42" s="1"/>
  <c r="M26" i="42"/>
  <c r="N26" i="42" s="1"/>
  <c r="L33" i="41"/>
  <c r="L43" i="41"/>
  <c r="L40" i="40"/>
  <c r="L32" i="40"/>
  <c r="L89" i="40"/>
  <c r="L81" i="40"/>
  <c r="L73" i="40"/>
  <c r="L130" i="40"/>
  <c r="L122" i="40"/>
  <c r="L58" i="43"/>
  <c r="L64" i="43"/>
  <c r="L51" i="43"/>
  <c r="M59" i="42"/>
  <c r="N59" i="42" s="1"/>
  <c r="L51" i="42"/>
  <c r="M85" i="42"/>
  <c r="N85" i="42" s="1"/>
  <c r="M77" i="42"/>
  <c r="N77" i="42" s="1"/>
  <c r="L111" i="40"/>
  <c r="L103" i="40"/>
  <c r="L95" i="40"/>
  <c r="L109" i="43"/>
  <c r="L103" i="43"/>
  <c r="I118" i="43"/>
  <c r="K118" i="43" s="1"/>
  <c r="H118" i="43"/>
  <c r="J118" i="43" s="1"/>
  <c r="I131" i="43"/>
  <c r="K131" i="43" s="1"/>
  <c r="H131" i="43"/>
  <c r="J131" i="43" s="1"/>
  <c r="I130" i="43"/>
  <c r="K130" i="43" s="1"/>
  <c r="H130" i="43"/>
  <c r="J130" i="43" s="1"/>
  <c r="I129" i="43"/>
  <c r="K129" i="43" s="1"/>
  <c r="H129" i="43"/>
  <c r="J129" i="43" s="1"/>
  <c r="I124" i="43"/>
  <c r="K124" i="43" s="1"/>
  <c r="H124" i="43"/>
  <c r="J124" i="43" s="1"/>
  <c r="I72" i="41"/>
  <c r="K72" i="41" s="1"/>
  <c r="H72" i="41"/>
  <c r="J72" i="41" s="1"/>
  <c r="I76" i="41"/>
  <c r="K76" i="41" s="1"/>
  <c r="H76" i="41"/>
  <c r="J76" i="41" s="1"/>
  <c r="I80" i="41"/>
  <c r="K80" i="41" s="1"/>
  <c r="H80" i="41"/>
  <c r="J80" i="41" s="1"/>
  <c r="I84" i="41"/>
  <c r="K84" i="41" s="1"/>
  <c r="H84" i="41"/>
  <c r="J84" i="41" s="1"/>
  <c r="I88" i="41"/>
  <c r="K88" i="41" s="1"/>
  <c r="H88" i="41"/>
  <c r="J88" i="41" s="1"/>
  <c r="M59" i="40"/>
  <c r="N59" i="40" s="1"/>
  <c r="M51" i="40"/>
  <c r="N51" i="40" s="1"/>
  <c r="L144" i="40"/>
  <c r="L86" i="43"/>
  <c r="L73" i="43"/>
  <c r="L66" i="41"/>
  <c r="L56" i="41"/>
  <c r="L37" i="43"/>
  <c r="L28" i="43"/>
  <c r="L37" i="42"/>
  <c r="L25" i="42"/>
  <c r="L39" i="41"/>
  <c r="M35" i="40"/>
  <c r="N35" i="40" s="1"/>
  <c r="M84" i="40"/>
  <c r="N84" i="40" s="1"/>
  <c r="L129" i="40"/>
  <c r="L57" i="43"/>
  <c r="M66" i="42"/>
  <c r="N66" i="42" s="1"/>
  <c r="M88" i="42"/>
  <c r="N88" i="42" s="1"/>
  <c r="L110" i="40"/>
  <c r="L105" i="43"/>
  <c r="L66" i="40"/>
  <c r="L50" i="40"/>
  <c r="L57" i="40"/>
  <c r="L148" i="40"/>
  <c r="L36" i="43"/>
  <c r="L29" i="42"/>
  <c r="M39" i="40"/>
  <c r="N39" i="40" s="1"/>
  <c r="L133" i="40"/>
  <c r="M58" i="42"/>
  <c r="N58" i="42" s="1"/>
  <c r="L102" i="40"/>
  <c r="H94" i="42"/>
  <c r="J94" i="42" s="1"/>
  <c r="I94" i="42"/>
  <c r="K94" i="42" s="1"/>
  <c r="H98" i="42"/>
  <c r="J98" i="42" s="1"/>
  <c r="I98" i="42"/>
  <c r="K98" i="42" s="1"/>
  <c r="H102" i="42"/>
  <c r="J102" i="42" s="1"/>
  <c r="I102" i="42"/>
  <c r="K102" i="42" s="1"/>
  <c r="H106" i="42"/>
  <c r="J106" i="42" s="1"/>
  <c r="I106" i="42"/>
  <c r="K106" i="42" s="1"/>
  <c r="H110" i="42"/>
  <c r="J110" i="42" s="1"/>
  <c r="I110" i="42"/>
  <c r="K110" i="42" s="1"/>
  <c r="M155" i="40"/>
  <c r="N155" i="40" s="1"/>
  <c r="M147" i="40"/>
  <c r="N147" i="40" s="1"/>
  <c r="M89" i="43"/>
  <c r="N89" i="43" s="1"/>
  <c r="M72" i="43"/>
  <c r="N72" i="43" s="1"/>
  <c r="M79" i="43"/>
  <c r="N79" i="43" s="1"/>
  <c r="M61" i="41"/>
  <c r="N61" i="41" s="1"/>
  <c r="M52" i="41"/>
  <c r="N52" i="41" s="1"/>
  <c r="M40" i="43"/>
  <c r="N40" i="43" s="1"/>
  <c r="M31" i="43"/>
  <c r="N31" i="43" s="1"/>
  <c r="M38" i="43"/>
  <c r="N38" i="43" s="1"/>
  <c r="M36" i="42"/>
  <c r="N36" i="42" s="1"/>
  <c r="M28" i="42"/>
  <c r="N28" i="42" s="1"/>
  <c r="M41" i="41"/>
  <c r="N41" i="41" s="1"/>
  <c r="M30" i="41"/>
  <c r="N30" i="41" s="1"/>
  <c r="M42" i="40"/>
  <c r="N42" i="40" s="1"/>
  <c r="M34" i="40"/>
  <c r="N34" i="40" s="1"/>
  <c r="M26" i="40"/>
  <c r="N26" i="40" s="1"/>
  <c r="M83" i="40"/>
  <c r="N83" i="40" s="1"/>
  <c r="M75" i="40"/>
  <c r="N75" i="40" s="1"/>
  <c r="M132" i="40"/>
  <c r="N132" i="40" s="1"/>
  <c r="M124" i="40"/>
  <c r="N124" i="40" s="1"/>
  <c r="M66" i="43"/>
  <c r="N66" i="43" s="1"/>
  <c r="M53" i="43"/>
  <c r="N53" i="43" s="1"/>
  <c r="M59" i="43"/>
  <c r="N59" i="43" s="1"/>
  <c r="L61" i="42"/>
  <c r="M53" i="42"/>
  <c r="N53" i="42" s="1"/>
  <c r="L87" i="42"/>
  <c r="L79" i="42"/>
  <c r="L71" i="42"/>
  <c r="L105" i="40"/>
  <c r="L97" i="40"/>
  <c r="M111" i="43"/>
  <c r="N111" i="43" s="1"/>
  <c r="L95" i="43"/>
  <c r="M65" i="40"/>
  <c r="N65" i="40" s="1"/>
  <c r="M53" i="40"/>
  <c r="N53" i="40" s="1"/>
  <c r="O37" i="38"/>
  <c r="R37" i="38" s="1"/>
  <c r="B163" i="39"/>
  <c r="C140" i="39"/>
  <c r="D140" i="39" s="1"/>
  <c r="M62" i="38"/>
  <c r="N62" i="38" s="1"/>
  <c r="M49" i="38"/>
  <c r="N49" i="38" s="1"/>
  <c r="L59" i="39"/>
  <c r="L48" i="39"/>
  <c r="L60" i="39"/>
  <c r="L83" i="39"/>
  <c r="L73" i="39"/>
  <c r="L36" i="39"/>
  <c r="L28" i="39"/>
  <c r="L61" i="38"/>
  <c r="L58" i="38"/>
  <c r="M55" i="39"/>
  <c r="N55" i="39" s="1"/>
  <c r="M66" i="39"/>
  <c r="N66" i="39" s="1"/>
  <c r="M56" i="39"/>
  <c r="N56" i="39" s="1"/>
  <c r="M82" i="39"/>
  <c r="N82" i="39" s="1"/>
  <c r="M71" i="39"/>
  <c r="N71" i="39" s="1"/>
  <c r="M43" i="39"/>
  <c r="N43" i="39" s="1"/>
  <c r="M35" i="39"/>
  <c r="N35" i="39" s="1"/>
  <c r="M27" i="39"/>
  <c r="N27" i="39" s="1"/>
  <c r="H74" i="38"/>
  <c r="J74" i="38" s="1"/>
  <c r="I74" i="38"/>
  <c r="K74" i="38" s="1"/>
  <c r="H78" i="38"/>
  <c r="J78" i="38" s="1"/>
  <c r="I78" i="38"/>
  <c r="K78" i="38" s="1"/>
  <c r="H82" i="38"/>
  <c r="J82" i="38" s="1"/>
  <c r="I82" i="38"/>
  <c r="K82" i="38" s="1"/>
  <c r="H86" i="38"/>
  <c r="J86" i="38" s="1"/>
  <c r="I86" i="38"/>
  <c r="K86" i="38" s="1"/>
  <c r="I103" i="39"/>
  <c r="K103" i="39" s="1"/>
  <c r="H103" i="39"/>
  <c r="J103" i="39" s="1"/>
  <c r="I97" i="39"/>
  <c r="K97" i="39" s="1"/>
  <c r="H97" i="39"/>
  <c r="J97" i="39" s="1"/>
  <c r="I104" i="39"/>
  <c r="K104" i="39" s="1"/>
  <c r="H104" i="39"/>
  <c r="J104" i="39" s="1"/>
  <c r="I106" i="39"/>
  <c r="K106" i="39" s="1"/>
  <c r="H106" i="39"/>
  <c r="J106" i="39" s="1"/>
  <c r="I110" i="39"/>
  <c r="K110" i="39" s="1"/>
  <c r="H110" i="39"/>
  <c r="J110" i="39" s="1"/>
  <c r="L64" i="38"/>
  <c r="L48" i="38"/>
  <c r="M62" i="39"/>
  <c r="N62" i="39" s="1"/>
  <c r="M81" i="39"/>
  <c r="N81" i="39" s="1"/>
  <c r="M42" i="39"/>
  <c r="N42" i="39" s="1"/>
  <c r="M26" i="39"/>
  <c r="N26" i="39" s="1"/>
  <c r="L51" i="38"/>
  <c r="M49" i="39"/>
  <c r="N49" i="39" s="1"/>
  <c r="M84" i="39"/>
  <c r="N84" i="39" s="1"/>
  <c r="M37" i="39"/>
  <c r="N37" i="39" s="1"/>
  <c r="L60" i="38"/>
  <c r="M50" i="39"/>
  <c r="N50" i="39" s="1"/>
  <c r="M85" i="39"/>
  <c r="N85" i="39" s="1"/>
  <c r="M38" i="39"/>
  <c r="N38" i="39" s="1"/>
  <c r="L59" i="38"/>
  <c r="M53" i="39"/>
  <c r="N53" i="39" s="1"/>
  <c r="M88" i="39"/>
  <c r="N88" i="39" s="1"/>
  <c r="M74" i="39"/>
  <c r="N74" i="39" s="1"/>
  <c r="M25" i="39"/>
  <c r="N25" i="39" s="1"/>
  <c r="B140" i="38"/>
  <c r="C117" i="38"/>
  <c r="D117" i="38" s="1"/>
  <c r="M65" i="38"/>
  <c r="N65" i="38" s="1"/>
  <c r="M55" i="38"/>
  <c r="N55" i="38" s="1"/>
  <c r="M50" i="38"/>
  <c r="N50" i="38" s="1"/>
  <c r="L51" i="39"/>
  <c r="L61" i="39"/>
  <c r="L86" i="39"/>
  <c r="L78" i="39"/>
  <c r="L39" i="39"/>
  <c r="L31" i="39"/>
  <c r="H71" i="38"/>
  <c r="J71" i="38" s="1"/>
  <c r="I71" i="38"/>
  <c r="K71" i="38" s="1"/>
  <c r="H75" i="38"/>
  <c r="J75" i="38" s="1"/>
  <c r="I75" i="38"/>
  <c r="K75" i="38" s="1"/>
  <c r="H79" i="38"/>
  <c r="J79" i="38" s="1"/>
  <c r="I79" i="38"/>
  <c r="K79" i="38" s="1"/>
  <c r="H83" i="38"/>
  <c r="J83" i="38" s="1"/>
  <c r="I83" i="38"/>
  <c r="K83" i="38" s="1"/>
  <c r="H87" i="38"/>
  <c r="J87" i="38" s="1"/>
  <c r="I87" i="38"/>
  <c r="K87" i="38" s="1"/>
  <c r="I94" i="39"/>
  <c r="K94" i="39" s="1"/>
  <c r="H94" i="39"/>
  <c r="J94" i="39" s="1"/>
  <c r="I98" i="39"/>
  <c r="K98" i="39" s="1"/>
  <c r="H98" i="39"/>
  <c r="J98" i="39" s="1"/>
  <c r="I101" i="39"/>
  <c r="K101" i="39" s="1"/>
  <c r="H101" i="39"/>
  <c r="J101" i="39" s="1"/>
  <c r="I107" i="39"/>
  <c r="K107" i="39" s="1"/>
  <c r="H107" i="39"/>
  <c r="J107" i="39" s="1"/>
  <c r="I111" i="39"/>
  <c r="K111" i="39" s="1"/>
  <c r="H111" i="39"/>
  <c r="J111" i="39" s="1"/>
  <c r="M53" i="38"/>
  <c r="N53" i="38" s="1"/>
  <c r="L54" i="39"/>
  <c r="L89" i="39"/>
  <c r="L77" i="39"/>
  <c r="L34" i="39"/>
  <c r="M63" i="38"/>
  <c r="N63" i="38" s="1"/>
  <c r="L63" i="39"/>
  <c r="L64" i="39"/>
  <c r="L72" i="39"/>
  <c r="L29" i="39"/>
  <c r="M56" i="38"/>
  <c r="N56" i="38" s="1"/>
  <c r="L57" i="39"/>
  <c r="L76" i="39"/>
  <c r="L30" i="39"/>
  <c r="M54" i="38"/>
  <c r="N54" i="38" s="1"/>
  <c r="L58" i="39"/>
  <c r="L80" i="39"/>
  <c r="L33" i="39"/>
  <c r="L41" i="39"/>
  <c r="M66" i="38"/>
  <c r="N66" i="38" s="1"/>
  <c r="M57" i="38"/>
  <c r="N57" i="38" s="1"/>
  <c r="M52" i="38"/>
  <c r="N52" i="38" s="1"/>
  <c r="L52" i="39"/>
  <c r="L65" i="39"/>
  <c r="L87" i="39"/>
  <c r="L79" i="39"/>
  <c r="L75" i="39"/>
  <c r="L40" i="39"/>
  <c r="L32" i="39"/>
  <c r="F112" i="38"/>
  <c r="F111" i="38"/>
  <c r="F110" i="38"/>
  <c r="F109" i="38"/>
  <c r="F108" i="38"/>
  <c r="F107" i="38"/>
  <c r="F106" i="38"/>
  <c r="F105" i="38"/>
  <c r="F104" i="38"/>
  <c r="F103" i="38"/>
  <c r="F102" i="38"/>
  <c r="F101" i="38"/>
  <c r="F100" i="38"/>
  <c r="F99" i="38"/>
  <c r="F98" i="38"/>
  <c r="F97" i="38"/>
  <c r="F96" i="38"/>
  <c r="F95" i="38"/>
  <c r="F94" i="38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H72" i="38"/>
  <c r="J72" i="38" s="1"/>
  <c r="I72" i="38"/>
  <c r="K72" i="38" s="1"/>
  <c r="H76" i="38"/>
  <c r="J76" i="38" s="1"/>
  <c r="I76" i="38"/>
  <c r="K76" i="38" s="1"/>
  <c r="H80" i="38"/>
  <c r="J80" i="38" s="1"/>
  <c r="I80" i="38"/>
  <c r="K80" i="38" s="1"/>
  <c r="H84" i="38"/>
  <c r="J84" i="38" s="1"/>
  <c r="I84" i="38"/>
  <c r="K84" i="38" s="1"/>
  <c r="H88" i="38"/>
  <c r="J88" i="38" s="1"/>
  <c r="I88" i="38"/>
  <c r="K88" i="38" s="1"/>
  <c r="I95" i="39"/>
  <c r="K95" i="39" s="1"/>
  <c r="H95" i="39"/>
  <c r="J95" i="39" s="1"/>
  <c r="I99" i="39"/>
  <c r="K99" i="39" s="1"/>
  <c r="H99" i="39"/>
  <c r="J99" i="39" s="1"/>
  <c r="I102" i="39"/>
  <c r="K102" i="39" s="1"/>
  <c r="H102" i="39"/>
  <c r="J102" i="39" s="1"/>
  <c r="I108" i="39"/>
  <c r="K108" i="39" s="1"/>
  <c r="H108" i="39"/>
  <c r="J108" i="39" s="1"/>
  <c r="I112" i="39"/>
  <c r="K112" i="39" s="1"/>
  <c r="H112" i="39"/>
  <c r="J112" i="39" s="1"/>
  <c r="R42" i="38"/>
  <c r="H73" i="38"/>
  <c r="J73" i="38" s="1"/>
  <c r="I73" i="38"/>
  <c r="K73" i="38" s="1"/>
  <c r="H77" i="38"/>
  <c r="J77" i="38" s="1"/>
  <c r="I77" i="38"/>
  <c r="K77" i="38" s="1"/>
  <c r="H81" i="38"/>
  <c r="J81" i="38" s="1"/>
  <c r="I81" i="38"/>
  <c r="K81" i="38" s="1"/>
  <c r="H85" i="38"/>
  <c r="J85" i="38" s="1"/>
  <c r="I85" i="38"/>
  <c r="K85" i="38" s="1"/>
  <c r="H89" i="38"/>
  <c r="J89" i="38" s="1"/>
  <c r="I89" i="38"/>
  <c r="K89" i="38" s="1"/>
  <c r="I96" i="39"/>
  <c r="K96" i="39" s="1"/>
  <c r="H96" i="39"/>
  <c r="J96" i="39" s="1"/>
  <c r="I100" i="39"/>
  <c r="K100" i="39" s="1"/>
  <c r="H100" i="39"/>
  <c r="J100" i="39" s="1"/>
  <c r="I105" i="39"/>
  <c r="K105" i="39" s="1"/>
  <c r="H105" i="39"/>
  <c r="J105" i="39" s="1"/>
  <c r="I109" i="39"/>
  <c r="K109" i="39" s="1"/>
  <c r="H109" i="39"/>
  <c r="J109" i="39" s="1"/>
  <c r="O32" i="37"/>
  <c r="R32" i="37" s="1"/>
  <c r="O36" i="37"/>
  <c r="R36" i="37" s="1"/>
  <c r="O28" i="37"/>
  <c r="R28" i="37" s="1"/>
  <c r="O29" i="37"/>
  <c r="R29" i="37" s="1"/>
  <c r="O34" i="37"/>
  <c r="R34" i="37" s="1"/>
  <c r="O39" i="37"/>
  <c r="R39" i="37" s="1"/>
  <c r="O41" i="37"/>
  <c r="R41" i="37" s="1"/>
  <c r="O33" i="37"/>
  <c r="R33" i="37" s="1"/>
  <c r="O27" i="37"/>
  <c r="R27" i="37" s="1"/>
  <c r="O43" i="37"/>
  <c r="R43" i="37" s="1"/>
  <c r="O35" i="37"/>
  <c r="R35" i="37" s="1"/>
  <c r="O38" i="37"/>
  <c r="R38" i="37" s="1"/>
  <c r="I124" i="37"/>
  <c r="K124" i="37" s="1"/>
  <c r="H124" i="37"/>
  <c r="J124" i="37" s="1"/>
  <c r="L56" i="37"/>
  <c r="L50" i="37"/>
  <c r="L76" i="37"/>
  <c r="I119" i="37"/>
  <c r="K119" i="37" s="1"/>
  <c r="H119" i="37"/>
  <c r="J119" i="37" s="1"/>
  <c r="I133" i="37"/>
  <c r="K133" i="37" s="1"/>
  <c r="H133" i="37"/>
  <c r="J133" i="37" s="1"/>
  <c r="M65" i="37"/>
  <c r="N65" i="37" s="1"/>
  <c r="M110" i="37"/>
  <c r="N110" i="37" s="1"/>
  <c r="M88" i="37"/>
  <c r="N88" i="37" s="1"/>
  <c r="M72" i="37"/>
  <c r="N72" i="37" s="1"/>
  <c r="B186" i="37"/>
  <c r="C163" i="37"/>
  <c r="D163" i="37" s="1"/>
  <c r="M86" i="37"/>
  <c r="N86" i="37" s="1"/>
  <c r="M89" i="37"/>
  <c r="N89" i="37" s="1"/>
  <c r="M101" i="37"/>
  <c r="N101" i="37" s="1"/>
  <c r="M62" i="37"/>
  <c r="N62" i="37" s="1"/>
  <c r="I122" i="37"/>
  <c r="K122" i="37" s="1"/>
  <c r="H122" i="37"/>
  <c r="J122" i="37" s="1"/>
  <c r="I134" i="37"/>
  <c r="K134" i="37" s="1"/>
  <c r="H134" i="37"/>
  <c r="J134" i="37" s="1"/>
  <c r="M106" i="37"/>
  <c r="N106" i="37" s="1"/>
  <c r="M104" i="37"/>
  <c r="N104" i="37" s="1"/>
  <c r="M52" i="37"/>
  <c r="N52" i="37" s="1"/>
  <c r="M71" i="37"/>
  <c r="N71" i="37" s="1"/>
  <c r="M103" i="37"/>
  <c r="N103" i="37" s="1"/>
  <c r="M60" i="37"/>
  <c r="N60" i="37" s="1"/>
  <c r="M100" i="37"/>
  <c r="N100" i="37" s="1"/>
  <c r="M53" i="37"/>
  <c r="N53" i="37" s="1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M79" i="37"/>
  <c r="N79" i="37" s="1"/>
  <c r="M107" i="37"/>
  <c r="N107" i="37" s="1"/>
  <c r="I120" i="37"/>
  <c r="K120" i="37" s="1"/>
  <c r="H120" i="37"/>
  <c r="J120" i="37" s="1"/>
  <c r="I128" i="37"/>
  <c r="K128" i="37" s="1"/>
  <c r="H128" i="37"/>
  <c r="J128" i="37" s="1"/>
  <c r="I132" i="37"/>
  <c r="K132" i="37" s="1"/>
  <c r="H132" i="37"/>
  <c r="J132" i="37" s="1"/>
  <c r="I121" i="37"/>
  <c r="K121" i="37" s="1"/>
  <c r="H121" i="37"/>
  <c r="J121" i="37" s="1"/>
  <c r="I125" i="37"/>
  <c r="K125" i="37" s="1"/>
  <c r="H125" i="37"/>
  <c r="J125" i="37" s="1"/>
  <c r="I129" i="37"/>
  <c r="K129" i="37" s="1"/>
  <c r="H129" i="37"/>
  <c r="J129" i="37" s="1"/>
  <c r="M78" i="37"/>
  <c r="N78" i="37" s="1"/>
  <c r="M58" i="37"/>
  <c r="N58" i="37" s="1"/>
  <c r="M81" i="37"/>
  <c r="N81" i="37" s="1"/>
  <c r="M64" i="37"/>
  <c r="N64" i="37" s="1"/>
  <c r="M48" i="37"/>
  <c r="N48" i="37" s="1"/>
  <c r="I117" i="37"/>
  <c r="K117" i="37" s="1"/>
  <c r="H117" i="37"/>
  <c r="J117" i="37" s="1"/>
  <c r="I126" i="37"/>
  <c r="K126" i="37" s="1"/>
  <c r="H126" i="37"/>
  <c r="J126" i="37" s="1"/>
  <c r="I130" i="37"/>
  <c r="K130" i="37" s="1"/>
  <c r="H130" i="37"/>
  <c r="J130" i="37" s="1"/>
  <c r="M98" i="37"/>
  <c r="N98" i="37" s="1"/>
  <c r="L66" i="37"/>
  <c r="L49" i="37"/>
  <c r="L55" i="37"/>
  <c r="I118" i="37"/>
  <c r="K118" i="37" s="1"/>
  <c r="H118" i="37"/>
  <c r="J118" i="37" s="1"/>
  <c r="I123" i="37"/>
  <c r="K123" i="37" s="1"/>
  <c r="H123" i="37"/>
  <c r="J123" i="37" s="1"/>
  <c r="I127" i="37"/>
  <c r="K127" i="37" s="1"/>
  <c r="H127" i="37"/>
  <c r="J127" i="37" s="1"/>
  <c r="I131" i="37"/>
  <c r="K131" i="37" s="1"/>
  <c r="H131" i="37"/>
  <c r="J131" i="37" s="1"/>
  <c r="I135" i="37"/>
  <c r="K135" i="37" s="1"/>
  <c r="H135" i="37"/>
  <c r="J135" i="37" s="1"/>
  <c r="M82" i="37"/>
  <c r="N82" i="37" s="1"/>
  <c r="M74" i="37"/>
  <c r="N74" i="37" s="1"/>
  <c r="L111" i="37"/>
  <c r="L102" i="37"/>
  <c r="L94" i="37"/>
  <c r="M61" i="37"/>
  <c r="N61" i="37" s="1"/>
  <c r="M51" i="37"/>
  <c r="N51" i="37" s="1"/>
  <c r="M85" i="37"/>
  <c r="N85" i="37" s="1"/>
  <c r="M77" i="37"/>
  <c r="N77" i="37" s="1"/>
  <c r="M105" i="37"/>
  <c r="N105" i="37" s="1"/>
  <c r="M97" i="37"/>
  <c r="N97" i="37" s="1"/>
  <c r="M54" i="37"/>
  <c r="N54" i="37" s="1"/>
  <c r="M80" i="37"/>
  <c r="N80" i="37" s="1"/>
  <c r="L109" i="37"/>
  <c r="L96" i="37"/>
  <c r="L83" i="37"/>
  <c r="L112" i="37"/>
  <c r="L95" i="37"/>
  <c r="L73" i="37"/>
  <c r="M57" i="37"/>
  <c r="N57" i="37" s="1"/>
  <c r="M84" i="37"/>
  <c r="N84" i="37" s="1"/>
  <c r="L108" i="37"/>
  <c r="L63" i="37"/>
  <c r="L59" i="37"/>
  <c r="L87" i="37"/>
  <c r="L75" i="37"/>
  <c r="L99" i="37"/>
  <c r="K40" i="34"/>
  <c r="K28" i="36"/>
  <c r="K28" i="34"/>
  <c r="K31" i="34"/>
  <c r="K31" i="36"/>
  <c r="K37" i="36"/>
  <c r="K29" i="29"/>
  <c r="K42" i="34"/>
  <c r="K27" i="29"/>
  <c r="K25" i="30"/>
  <c r="K28" i="27"/>
  <c r="K39" i="33"/>
  <c r="L40" i="34" l="1"/>
  <c r="O40" i="34" s="1"/>
  <c r="O33" i="27"/>
  <c r="L36" i="32"/>
  <c r="I241" i="32"/>
  <c r="K241" i="32" s="1"/>
  <c r="I104" i="32"/>
  <c r="K104" i="32" s="1"/>
  <c r="L104" i="32" s="1"/>
  <c r="I244" i="32"/>
  <c r="K244" i="32" s="1"/>
  <c r="L244" i="32" s="1"/>
  <c r="O25" i="33"/>
  <c r="I250" i="32"/>
  <c r="K250" i="32" s="1"/>
  <c r="M250" i="32" s="1"/>
  <c r="N250" i="32" s="1"/>
  <c r="I95" i="32"/>
  <c r="K95" i="32" s="1"/>
  <c r="L95" i="32" s="1"/>
  <c r="O26" i="37"/>
  <c r="R26" i="37" s="1"/>
  <c r="R44" i="37" s="1"/>
  <c r="C8" i="37" s="1"/>
  <c r="O38" i="38"/>
  <c r="R38" i="38" s="1"/>
  <c r="I102" i="32"/>
  <c r="K102" i="32" s="1"/>
  <c r="L102" i="32" s="1"/>
  <c r="I119" i="32"/>
  <c r="K119" i="32" s="1"/>
  <c r="L119" i="32" s="1"/>
  <c r="H195" i="32"/>
  <c r="J195" i="32" s="1"/>
  <c r="M195" i="32" s="1"/>
  <c r="N195" i="32" s="1"/>
  <c r="H198" i="32"/>
  <c r="J198" i="32" s="1"/>
  <c r="L198" i="32" s="1"/>
  <c r="I100" i="32"/>
  <c r="K100" i="32" s="1"/>
  <c r="I127" i="32"/>
  <c r="K127" i="32" s="1"/>
  <c r="L127" i="32" s="1"/>
  <c r="I240" i="32"/>
  <c r="K240" i="32" s="1"/>
  <c r="M240" i="32" s="1"/>
  <c r="N240" i="32" s="1"/>
  <c r="I103" i="32"/>
  <c r="K103" i="32" s="1"/>
  <c r="L103" i="32" s="1"/>
  <c r="I120" i="32"/>
  <c r="K120" i="32" s="1"/>
  <c r="L120" i="32" s="1"/>
  <c r="H43" i="32"/>
  <c r="J43" i="32" s="1"/>
  <c r="M43" i="32" s="1"/>
  <c r="N43" i="32" s="1"/>
  <c r="L27" i="29"/>
  <c r="O27" i="29" s="1"/>
  <c r="M36" i="32"/>
  <c r="N36" i="32" s="1"/>
  <c r="L39" i="33"/>
  <c r="O39" i="33" s="1"/>
  <c r="M33" i="32"/>
  <c r="N33" i="32" s="1"/>
  <c r="O26" i="29"/>
  <c r="O39" i="36"/>
  <c r="L29" i="29"/>
  <c r="O29" i="29" s="1"/>
  <c r="H29" i="32"/>
  <c r="J29" i="32" s="1"/>
  <c r="I29" i="32"/>
  <c r="K29" i="32" s="1"/>
  <c r="I27" i="32"/>
  <c r="K27" i="32" s="1"/>
  <c r="H42" i="32"/>
  <c r="J42" i="32" s="1"/>
  <c r="I42" i="32"/>
  <c r="K42" i="32" s="1"/>
  <c r="H28" i="32"/>
  <c r="J28" i="32" s="1"/>
  <c r="L28" i="34"/>
  <c r="O28" i="34" s="1"/>
  <c r="H31" i="32"/>
  <c r="J31" i="32" s="1"/>
  <c r="L31" i="32" s="1"/>
  <c r="L42" i="34"/>
  <c r="O42" i="34" s="1"/>
  <c r="I30" i="32"/>
  <c r="K30" i="32" s="1"/>
  <c r="H30" i="32"/>
  <c r="J30" i="32" s="1"/>
  <c r="I25" i="32"/>
  <c r="K25" i="32" s="1"/>
  <c r="H25" i="32"/>
  <c r="J25" i="32" s="1"/>
  <c r="H32" i="32"/>
  <c r="J32" i="32" s="1"/>
  <c r="I32" i="32"/>
  <c r="K32" i="32" s="1"/>
  <c r="H38" i="32"/>
  <c r="J38" i="32" s="1"/>
  <c r="I38" i="32"/>
  <c r="K38" i="32" s="1"/>
  <c r="H26" i="32"/>
  <c r="J26" i="32" s="1"/>
  <c r="I26" i="32"/>
  <c r="K26" i="32" s="1"/>
  <c r="I40" i="32"/>
  <c r="K40" i="32" s="1"/>
  <c r="H40" i="32"/>
  <c r="J40" i="32" s="1"/>
  <c r="H41" i="32"/>
  <c r="J41" i="32" s="1"/>
  <c r="I41" i="32"/>
  <c r="K41" i="32" s="1"/>
  <c r="M83" i="32"/>
  <c r="N83" i="32" s="1"/>
  <c r="M75" i="32"/>
  <c r="N75" i="32" s="1"/>
  <c r="L201" i="32"/>
  <c r="L193" i="32"/>
  <c r="M107" i="32"/>
  <c r="N107" i="32" s="1"/>
  <c r="M99" i="32"/>
  <c r="N99" i="32" s="1"/>
  <c r="M112" i="32"/>
  <c r="N112" i="32" s="1"/>
  <c r="L174" i="32"/>
  <c r="L169" i="32"/>
  <c r="M130" i="32"/>
  <c r="N130" i="32" s="1"/>
  <c r="M126" i="32"/>
  <c r="N126" i="32" s="1"/>
  <c r="M225" i="32"/>
  <c r="N225" i="32" s="1"/>
  <c r="M224" i="32"/>
  <c r="N224" i="32" s="1"/>
  <c r="M222" i="32"/>
  <c r="N222" i="32" s="1"/>
  <c r="M60" i="32"/>
  <c r="N60" i="32" s="1"/>
  <c r="M56" i="32"/>
  <c r="N56" i="32" s="1"/>
  <c r="M50" i="32"/>
  <c r="N50" i="32" s="1"/>
  <c r="I37" i="32"/>
  <c r="K37" i="32" s="1"/>
  <c r="I39" i="32"/>
  <c r="K39" i="32" s="1"/>
  <c r="H39" i="32"/>
  <c r="J39" i="32" s="1"/>
  <c r="I34" i="32"/>
  <c r="K34" i="32" s="1"/>
  <c r="H34" i="32"/>
  <c r="J34" i="32" s="1"/>
  <c r="I35" i="32"/>
  <c r="K35" i="32" s="1"/>
  <c r="H35" i="32"/>
  <c r="J35" i="32" s="1"/>
  <c r="L28" i="36"/>
  <c r="O28" i="36" s="1"/>
  <c r="L28" i="27"/>
  <c r="O28" i="27" s="1"/>
  <c r="L37" i="36"/>
  <c r="O37" i="36" s="1"/>
  <c r="L31" i="36"/>
  <c r="O31" i="36" s="1"/>
  <c r="L25" i="30"/>
  <c r="O25" i="30" s="1"/>
  <c r="L31" i="34"/>
  <c r="O31" i="34" s="1"/>
  <c r="M88" i="32"/>
  <c r="N88" i="32" s="1"/>
  <c r="M80" i="32"/>
  <c r="N80" i="32" s="1"/>
  <c r="M72" i="32"/>
  <c r="N72" i="32" s="1"/>
  <c r="L190" i="32"/>
  <c r="M109" i="32"/>
  <c r="N109" i="32" s="1"/>
  <c r="M100" i="32"/>
  <c r="N100" i="32" s="1"/>
  <c r="M108" i="32"/>
  <c r="N108" i="32" s="1"/>
  <c r="L175" i="32"/>
  <c r="L164" i="32"/>
  <c r="M135" i="32"/>
  <c r="N135" i="32" s="1"/>
  <c r="M124" i="32"/>
  <c r="N124" i="32" s="1"/>
  <c r="M217" i="32"/>
  <c r="N217" i="32" s="1"/>
  <c r="M218" i="32"/>
  <c r="N218" i="32" s="1"/>
  <c r="M61" i="32"/>
  <c r="N61" i="32" s="1"/>
  <c r="M58" i="32"/>
  <c r="N58" i="32" s="1"/>
  <c r="M52" i="32"/>
  <c r="N52" i="32" s="1"/>
  <c r="M248" i="32"/>
  <c r="N248" i="32" s="1"/>
  <c r="M247" i="32"/>
  <c r="N247" i="32" s="1"/>
  <c r="M239" i="32"/>
  <c r="N239" i="32" s="1"/>
  <c r="L154" i="32"/>
  <c r="L151" i="32"/>
  <c r="L150" i="32"/>
  <c r="L156" i="32"/>
  <c r="M146" i="32"/>
  <c r="N146" i="32" s="1"/>
  <c r="L152" i="32"/>
  <c r="L105" i="39"/>
  <c r="L96" i="39"/>
  <c r="L133" i="37"/>
  <c r="L124" i="37"/>
  <c r="L112" i="39"/>
  <c r="L102" i="39"/>
  <c r="L95" i="39"/>
  <c r="L86" i="32"/>
  <c r="L78" i="32"/>
  <c r="M204" i="32"/>
  <c r="N204" i="32" s="1"/>
  <c r="M196" i="32"/>
  <c r="N196" i="32" s="1"/>
  <c r="M188" i="32"/>
  <c r="N188" i="32" s="1"/>
  <c r="L129" i="32"/>
  <c r="L122" i="32"/>
  <c r="L223" i="32"/>
  <c r="L220" i="32"/>
  <c r="L62" i="32"/>
  <c r="L55" i="32"/>
  <c r="M158" i="32"/>
  <c r="N158" i="32" s="1"/>
  <c r="M155" i="32"/>
  <c r="N155" i="32" s="1"/>
  <c r="L250" i="32"/>
  <c r="L234" i="32"/>
  <c r="L85" i="32"/>
  <c r="L77" i="32"/>
  <c r="M203" i="32"/>
  <c r="N203" i="32" s="1"/>
  <c r="M187" i="32"/>
  <c r="N187" i="32" s="1"/>
  <c r="L111" i="32"/>
  <c r="L101" i="32"/>
  <c r="L110" i="32"/>
  <c r="M176" i="32"/>
  <c r="N176" i="32" s="1"/>
  <c r="M168" i="32"/>
  <c r="N168" i="32" s="1"/>
  <c r="L128" i="32"/>
  <c r="L118" i="32"/>
  <c r="L219" i="32"/>
  <c r="L221" i="32"/>
  <c r="L65" i="32"/>
  <c r="L53" i="32"/>
  <c r="M157" i="32"/>
  <c r="N157" i="32" s="1"/>
  <c r="L142" i="32"/>
  <c r="M147" i="32"/>
  <c r="N147" i="32" s="1"/>
  <c r="L245" i="32"/>
  <c r="L84" i="32"/>
  <c r="L76" i="32"/>
  <c r="M202" i="32"/>
  <c r="N202" i="32" s="1"/>
  <c r="M194" i="32"/>
  <c r="N194" i="32" s="1"/>
  <c r="L186" i="32"/>
  <c r="L96" i="32"/>
  <c r="M179" i="32"/>
  <c r="N179" i="32" s="1"/>
  <c r="M171" i="32"/>
  <c r="N171" i="32" s="1"/>
  <c r="M166" i="32"/>
  <c r="N166" i="32" s="1"/>
  <c r="L131" i="32"/>
  <c r="L117" i="32"/>
  <c r="L226" i="32"/>
  <c r="L209" i="32"/>
  <c r="L210" i="32"/>
  <c r="L64" i="32"/>
  <c r="L51" i="32"/>
  <c r="M153" i="32"/>
  <c r="N153" i="32" s="1"/>
  <c r="L141" i="32"/>
  <c r="M145" i="32"/>
  <c r="N145" i="32" s="1"/>
  <c r="L236" i="32"/>
  <c r="L87" i="32"/>
  <c r="L79" i="32"/>
  <c r="L71" i="32"/>
  <c r="M197" i="32"/>
  <c r="N197" i="32" s="1"/>
  <c r="M189" i="32"/>
  <c r="N189" i="32" s="1"/>
  <c r="L178" i="32"/>
  <c r="M167" i="32"/>
  <c r="N167" i="32" s="1"/>
  <c r="L134" i="32"/>
  <c r="L123" i="32"/>
  <c r="L215" i="32"/>
  <c r="L216" i="32"/>
  <c r="L63" i="32"/>
  <c r="L49" i="32"/>
  <c r="M149" i="32"/>
  <c r="N149" i="32" s="1"/>
  <c r="L140" i="32"/>
  <c r="M143" i="32"/>
  <c r="N143" i="32" s="1"/>
  <c r="L243" i="32"/>
  <c r="L235" i="32"/>
  <c r="L135" i="37"/>
  <c r="L127" i="37"/>
  <c r="L118" i="37"/>
  <c r="L126" i="37"/>
  <c r="L134" i="37"/>
  <c r="L110" i="42"/>
  <c r="L102" i="42"/>
  <c r="L94" i="42"/>
  <c r="M88" i="41"/>
  <c r="N88" i="41" s="1"/>
  <c r="M80" i="41"/>
  <c r="N80" i="41" s="1"/>
  <c r="M72" i="41"/>
  <c r="N72" i="41" s="1"/>
  <c r="M129" i="43"/>
  <c r="N129" i="43" s="1"/>
  <c r="M131" i="43"/>
  <c r="N131" i="43" s="1"/>
  <c r="M180" i="40"/>
  <c r="N180" i="40" s="1"/>
  <c r="M172" i="40"/>
  <c r="N172" i="40" s="1"/>
  <c r="M164" i="40"/>
  <c r="N164" i="40" s="1"/>
  <c r="M167" i="40"/>
  <c r="N167" i="40" s="1"/>
  <c r="M174" i="40"/>
  <c r="N174" i="40" s="1"/>
  <c r="M87" i="41"/>
  <c r="N87" i="41" s="1"/>
  <c r="M79" i="41"/>
  <c r="N79" i="41" s="1"/>
  <c r="M71" i="41"/>
  <c r="N71" i="41" s="1"/>
  <c r="M125" i="43"/>
  <c r="N125" i="43" s="1"/>
  <c r="M127" i="43"/>
  <c r="N127" i="43" s="1"/>
  <c r="M149" i="44"/>
  <c r="N149" i="44" s="1"/>
  <c r="M150" i="44"/>
  <c r="N150" i="44" s="1"/>
  <c r="M158" i="44"/>
  <c r="N158" i="44" s="1"/>
  <c r="M151" i="44"/>
  <c r="N151" i="44" s="1"/>
  <c r="M141" i="44"/>
  <c r="N141" i="44" s="1"/>
  <c r="M148" i="44"/>
  <c r="N148" i="44" s="1"/>
  <c r="M143" i="44"/>
  <c r="N143" i="44" s="1"/>
  <c r="L108" i="45"/>
  <c r="L100" i="45"/>
  <c r="L94" i="32"/>
  <c r="L177" i="32"/>
  <c r="M163" i="32"/>
  <c r="N163" i="32" s="1"/>
  <c r="L157" i="44"/>
  <c r="L156" i="44"/>
  <c r="L142" i="44"/>
  <c r="L145" i="44"/>
  <c r="L146" i="44"/>
  <c r="L153" i="44"/>
  <c r="M154" i="44"/>
  <c r="N154" i="44" s="1"/>
  <c r="M112" i="45"/>
  <c r="N112" i="45" s="1"/>
  <c r="M104" i="45"/>
  <c r="N104" i="45" s="1"/>
  <c r="M96" i="45"/>
  <c r="N96" i="45" s="1"/>
  <c r="M106" i="32"/>
  <c r="N106" i="32" s="1"/>
  <c r="M98" i="32"/>
  <c r="N98" i="32" s="1"/>
  <c r="M181" i="32"/>
  <c r="N181" i="32" s="1"/>
  <c r="L173" i="32"/>
  <c r="L165" i="32"/>
  <c r="L131" i="37"/>
  <c r="L123" i="37"/>
  <c r="L130" i="37"/>
  <c r="L117" i="37"/>
  <c r="L122" i="37"/>
  <c r="L109" i="39"/>
  <c r="L100" i="39"/>
  <c r="M89" i="38"/>
  <c r="N89" i="38" s="1"/>
  <c r="M81" i="38"/>
  <c r="N81" i="38" s="1"/>
  <c r="M73" i="38"/>
  <c r="N73" i="38" s="1"/>
  <c r="L108" i="39"/>
  <c r="L99" i="39"/>
  <c r="M88" i="38"/>
  <c r="N88" i="38" s="1"/>
  <c r="M80" i="38"/>
  <c r="N80" i="38" s="1"/>
  <c r="M72" i="38"/>
  <c r="N72" i="38" s="1"/>
  <c r="M107" i="45"/>
  <c r="N107" i="45" s="1"/>
  <c r="M99" i="45"/>
  <c r="N99" i="45" s="1"/>
  <c r="M110" i="45"/>
  <c r="N110" i="45" s="1"/>
  <c r="M102" i="45"/>
  <c r="N102" i="45" s="1"/>
  <c r="M94" i="45"/>
  <c r="N94" i="45" s="1"/>
  <c r="L152" i="44"/>
  <c r="L144" i="44"/>
  <c r="M109" i="45"/>
  <c r="N109" i="45" s="1"/>
  <c r="M101" i="45"/>
  <c r="N101" i="45" s="1"/>
  <c r="M86" i="32"/>
  <c r="N86" i="32" s="1"/>
  <c r="M78" i="32"/>
  <c r="N78" i="32" s="1"/>
  <c r="L204" i="32"/>
  <c r="L196" i="32"/>
  <c r="L188" i="32"/>
  <c r="M129" i="32"/>
  <c r="N129" i="32" s="1"/>
  <c r="M122" i="32"/>
  <c r="N122" i="32" s="1"/>
  <c r="M223" i="32"/>
  <c r="N223" i="32" s="1"/>
  <c r="M220" i="32"/>
  <c r="N220" i="32" s="1"/>
  <c r="M62" i="32"/>
  <c r="N62" i="32" s="1"/>
  <c r="M55" i="32"/>
  <c r="N55" i="32" s="1"/>
  <c r="L158" i="32"/>
  <c r="L155" i="32"/>
  <c r="M234" i="32"/>
  <c r="N234" i="32" s="1"/>
  <c r="M85" i="32"/>
  <c r="N85" i="32" s="1"/>
  <c r="M77" i="32"/>
  <c r="N77" i="32" s="1"/>
  <c r="L203" i="32"/>
  <c r="L195" i="32"/>
  <c r="L187" i="32"/>
  <c r="M111" i="32"/>
  <c r="N111" i="32" s="1"/>
  <c r="M101" i="32"/>
  <c r="N101" i="32" s="1"/>
  <c r="M110" i="32"/>
  <c r="N110" i="32" s="1"/>
  <c r="L176" i="32"/>
  <c r="L168" i="32"/>
  <c r="M128" i="32"/>
  <c r="N128" i="32" s="1"/>
  <c r="M118" i="32"/>
  <c r="N118" i="32" s="1"/>
  <c r="M219" i="32"/>
  <c r="N219" i="32" s="1"/>
  <c r="M221" i="32"/>
  <c r="N221" i="32" s="1"/>
  <c r="M65" i="32"/>
  <c r="N65" i="32" s="1"/>
  <c r="M53" i="32"/>
  <c r="N53" i="32" s="1"/>
  <c r="L157" i="32"/>
  <c r="M142" i="32"/>
  <c r="N142" i="32" s="1"/>
  <c r="L147" i="32"/>
  <c r="M245" i="32"/>
  <c r="N245" i="32" s="1"/>
  <c r="M84" i="32"/>
  <c r="N84" i="32" s="1"/>
  <c r="M76" i="32"/>
  <c r="N76" i="32" s="1"/>
  <c r="L202" i="32"/>
  <c r="L194" i="32"/>
  <c r="M186" i="32"/>
  <c r="N186" i="32" s="1"/>
  <c r="M96" i="32"/>
  <c r="N96" i="32" s="1"/>
  <c r="L179" i="32"/>
  <c r="L171" i="32"/>
  <c r="L166" i="32"/>
  <c r="M131" i="32"/>
  <c r="N131" i="32" s="1"/>
  <c r="M117" i="32"/>
  <c r="N117" i="32" s="1"/>
  <c r="M226" i="32"/>
  <c r="N226" i="32" s="1"/>
  <c r="M209" i="32"/>
  <c r="N209" i="32" s="1"/>
  <c r="M210" i="32"/>
  <c r="N210" i="32" s="1"/>
  <c r="M64" i="32"/>
  <c r="N64" i="32" s="1"/>
  <c r="M51" i="32"/>
  <c r="N51" i="32" s="1"/>
  <c r="L153" i="32"/>
  <c r="M141" i="32"/>
  <c r="N141" i="32" s="1"/>
  <c r="L145" i="32"/>
  <c r="M244" i="32"/>
  <c r="N244" i="32" s="1"/>
  <c r="M236" i="32"/>
  <c r="N236" i="32" s="1"/>
  <c r="M87" i="32"/>
  <c r="N87" i="32" s="1"/>
  <c r="M79" i="32"/>
  <c r="N79" i="32" s="1"/>
  <c r="M71" i="32"/>
  <c r="N71" i="32" s="1"/>
  <c r="L197" i="32"/>
  <c r="L189" i="32"/>
  <c r="M103" i="32"/>
  <c r="N103" i="32" s="1"/>
  <c r="M178" i="32"/>
  <c r="N178" i="32" s="1"/>
  <c r="L167" i="32"/>
  <c r="M134" i="32"/>
  <c r="N134" i="32" s="1"/>
  <c r="M123" i="32"/>
  <c r="N123" i="32" s="1"/>
  <c r="M215" i="32"/>
  <c r="N215" i="32" s="1"/>
  <c r="M216" i="32"/>
  <c r="N216" i="32" s="1"/>
  <c r="M63" i="32"/>
  <c r="N63" i="32" s="1"/>
  <c r="M49" i="32"/>
  <c r="N49" i="32" s="1"/>
  <c r="L149" i="32"/>
  <c r="M140" i="32"/>
  <c r="N140" i="32" s="1"/>
  <c r="L143" i="32"/>
  <c r="M243" i="32"/>
  <c r="N243" i="32" s="1"/>
  <c r="M235" i="32"/>
  <c r="N235" i="32" s="1"/>
  <c r="M125" i="37"/>
  <c r="N125" i="37" s="1"/>
  <c r="M120" i="37"/>
  <c r="N120" i="37" s="1"/>
  <c r="L75" i="38"/>
  <c r="L86" i="38"/>
  <c r="L109" i="42"/>
  <c r="L101" i="42"/>
  <c r="L108" i="42"/>
  <c r="L100" i="42"/>
  <c r="M86" i="41"/>
  <c r="N86" i="41" s="1"/>
  <c r="M78" i="41"/>
  <c r="N78" i="41" s="1"/>
  <c r="M132" i="43"/>
  <c r="N132" i="43" s="1"/>
  <c r="M120" i="43"/>
  <c r="N120" i="43" s="1"/>
  <c r="M123" i="43"/>
  <c r="N123" i="43" s="1"/>
  <c r="L111" i="42"/>
  <c r="L103" i="42"/>
  <c r="L95" i="42"/>
  <c r="L85" i="41"/>
  <c r="M77" i="41"/>
  <c r="N77" i="41" s="1"/>
  <c r="M128" i="43"/>
  <c r="N128" i="43" s="1"/>
  <c r="M134" i="43"/>
  <c r="N134" i="43" s="1"/>
  <c r="M122" i="43"/>
  <c r="N122" i="43" s="1"/>
  <c r="L106" i="32"/>
  <c r="L98" i="32"/>
  <c r="L181" i="32"/>
  <c r="M173" i="32"/>
  <c r="N173" i="32" s="1"/>
  <c r="M165" i="32"/>
  <c r="N165" i="32" s="1"/>
  <c r="M132" i="37"/>
  <c r="N132" i="37" s="1"/>
  <c r="L83" i="38"/>
  <c r="L78" i="38"/>
  <c r="L129" i="37"/>
  <c r="L121" i="37"/>
  <c r="L128" i="37"/>
  <c r="L107" i="39"/>
  <c r="L98" i="39"/>
  <c r="M87" i="38"/>
  <c r="N87" i="38" s="1"/>
  <c r="M79" i="38"/>
  <c r="N79" i="38" s="1"/>
  <c r="M71" i="38"/>
  <c r="N71" i="38" s="1"/>
  <c r="L110" i="39"/>
  <c r="L104" i="39"/>
  <c r="L103" i="39"/>
  <c r="M82" i="38"/>
  <c r="N82" i="38" s="1"/>
  <c r="M74" i="38"/>
  <c r="N74" i="38" s="1"/>
  <c r="L98" i="42"/>
  <c r="M84" i="41"/>
  <c r="N84" i="41" s="1"/>
  <c r="M76" i="41"/>
  <c r="N76" i="41" s="1"/>
  <c r="M83" i="41"/>
  <c r="N83" i="41" s="1"/>
  <c r="M75" i="41"/>
  <c r="N75" i="41" s="1"/>
  <c r="L179" i="40"/>
  <c r="L82" i="41"/>
  <c r="L74" i="41"/>
  <c r="L117" i="43"/>
  <c r="L119" i="43"/>
  <c r="L178" i="40"/>
  <c r="M89" i="41"/>
  <c r="N89" i="41" s="1"/>
  <c r="L81" i="41"/>
  <c r="L73" i="41"/>
  <c r="L133" i="43"/>
  <c r="L135" i="43"/>
  <c r="L181" i="40"/>
  <c r="L173" i="40"/>
  <c r="L165" i="40"/>
  <c r="L111" i="45"/>
  <c r="L103" i="45"/>
  <c r="L95" i="45"/>
  <c r="L106" i="45"/>
  <c r="L98" i="45"/>
  <c r="M155" i="44"/>
  <c r="N155" i="44" s="1"/>
  <c r="M147" i="44"/>
  <c r="N147" i="44" s="1"/>
  <c r="M140" i="44"/>
  <c r="N140" i="44" s="1"/>
  <c r="L105" i="45"/>
  <c r="L97" i="45"/>
  <c r="L82" i="32"/>
  <c r="L74" i="32"/>
  <c r="M200" i="32"/>
  <c r="N200" i="32" s="1"/>
  <c r="M192" i="32"/>
  <c r="N192" i="32" s="1"/>
  <c r="M102" i="32"/>
  <c r="N102" i="32" s="1"/>
  <c r="M94" i="32"/>
  <c r="N94" i="32" s="1"/>
  <c r="M177" i="32"/>
  <c r="N177" i="32" s="1"/>
  <c r="L163" i="32"/>
  <c r="L133" i="32"/>
  <c r="L125" i="32"/>
  <c r="L213" i="32"/>
  <c r="L214" i="32"/>
  <c r="L66" i="32"/>
  <c r="L57" i="32"/>
  <c r="L48" i="32"/>
  <c r="L144" i="32"/>
  <c r="M148" i="32"/>
  <c r="N148" i="32" s="1"/>
  <c r="L246" i="32"/>
  <c r="L238" i="32"/>
  <c r="L89" i="32"/>
  <c r="L81" i="32"/>
  <c r="L73" i="32"/>
  <c r="M199" i="32"/>
  <c r="N199" i="32" s="1"/>
  <c r="M191" i="32"/>
  <c r="N191" i="32" s="1"/>
  <c r="L105" i="32"/>
  <c r="L97" i="32"/>
  <c r="L180" i="32"/>
  <c r="M172" i="32"/>
  <c r="N172" i="32" s="1"/>
  <c r="M170" i="32"/>
  <c r="N170" i="32" s="1"/>
  <c r="L132" i="32"/>
  <c r="L121" i="32"/>
  <c r="L227" i="32"/>
  <c r="L211" i="32"/>
  <c r="L212" i="32"/>
  <c r="L59" i="32"/>
  <c r="L54" i="32"/>
  <c r="M154" i="32"/>
  <c r="N154" i="32" s="1"/>
  <c r="M151" i="32"/>
  <c r="N151" i="32" s="1"/>
  <c r="L249" i="32"/>
  <c r="L241" i="32"/>
  <c r="L233" i="32"/>
  <c r="L88" i="32"/>
  <c r="L80" i="32"/>
  <c r="L72" i="32"/>
  <c r="M198" i="32"/>
  <c r="N198" i="32" s="1"/>
  <c r="M190" i="32"/>
  <c r="N190" i="32" s="1"/>
  <c r="L109" i="32"/>
  <c r="L100" i="32"/>
  <c r="L108" i="32"/>
  <c r="M175" i="32"/>
  <c r="N175" i="32" s="1"/>
  <c r="M164" i="32"/>
  <c r="N164" i="32" s="1"/>
  <c r="L135" i="32"/>
  <c r="L124" i="32"/>
  <c r="L217" i="32"/>
  <c r="L218" i="32"/>
  <c r="L61" i="32"/>
  <c r="L58" i="32"/>
  <c r="L52" i="32"/>
  <c r="M150" i="32"/>
  <c r="N150" i="32" s="1"/>
  <c r="M156" i="32"/>
  <c r="N156" i="32" s="1"/>
  <c r="L248" i="32"/>
  <c r="L83" i="32"/>
  <c r="L75" i="32"/>
  <c r="M201" i="32"/>
  <c r="N201" i="32" s="1"/>
  <c r="M193" i="32"/>
  <c r="N193" i="32" s="1"/>
  <c r="L107" i="32"/>
  <c r="L99" i="32"/>
  <c r="L112" i="32"/>
  <c r="M174" i="32"/>
  <c r="N174" i="32" s="1"/>
  <c r="M169" i="32"/>
  <c r="N169" i="32" s="1"/>
  <c r="L130" i="32"/>
  <c r="L126" i="32"/>
  <c r="L225" i="32"/>
  <c r="L224" i="32"/>
  <c r="L222" i="32"/>
  <c r="L60" i="32"/>
  <c r="L56" i="32"/>
  <c r="L50" i="32"/>
  <c r="L146" i="32"/>
  <c r="M152" i="32"/>
  <c r="N152" i="32" s="1"/>
  <c r="L247" i="32"/>
  <c r="L239" i="32"/>
  <c r="M119" i="37"/>
  <c r="N119" i="37" s="1"/>
  <c r="M85" i="38"/>
  <c r="N85" i="38" s="1"/>
  <c r="M77" i="38"/>
  <c r="N77" i="38" s="1"/>
  <c r="M84" i="38"/>
  <c r="N84" i="38" s="1"/>
  <c r="M76" i="38"/>
  <c r="N76" i="38" s="1"/>
  <c r="M111" i="39"/>
  <c r="N111" i="39" s="1"/>
  <c r="M101" i="39"/>
  <c r="N101" i="39" s="1"/>
  <c r="M94" i="39"/>
  <c r="N94" i="39" s="1"/>
  <c r="M106" i="39"/>
  <c r="N106" i="39" s="1"/>
  <c r="M97" i="39"/>
  <c r="N97" i="39" s="1"/>
  <c r="M171" i="40"/>
  <c r="N171" i="40" s="1"/>
  <c r="M166" i="40"/>
  <c r="N166" i="40" s="1"/>
  <c r="M177" i="40"/>
  <c r="N177" i="40" s="1"/>
  <c r="M169" i="40"/>
  <c r="N169" i="40" s="1"/>
  <c r="M176" i="40"/>
  <c r="N176" i="40" s="1"/>
  <c r="M168" i="40"/>
  <c r="N168" i="40" s="1"/>
  <c r="M175" i="40"/>
  <c r="N175" i="40" s="1"/>
  <c r="M163" i="40"/>
  <c r="N163" i="40" s="1"/>
  <c r="M170" i="40"/>
  <c r="N170" i="40" s="1"/>
  <c r="M105" i="42"/>
  <c r="N105" i="42" s="1"/>
  <c r="M97" i="42"/>
  <c r="N97" i="42" s="1"/>
  <c r="M112" i="42"/>
  <c r="N112" i="42" s="1"/>
  <c r="M104" i="42"/>
  <c r="N104" i="42" s="1"/>
  <c r="M96" i="42"/>
  <c r="N96" i="42" s="1"/>
  <c r="M107" i="42"/>
  <c r="N107" i="42" s="1"/>
  <c r="M99" i="42"/>
  <c r="N99" i="42" s="1"/>
  <c r="M106" i="42"/>
  <c r="N106" i="42" s="1"/>
  <c r="M98" i="42"/>
  <c r="N98" i="42" s="1"/>
  <c r="M130" i="43"/>
  <c r="N130" i="43" s="1"/>
  <c r="M121" i="43"/>
  <c r="N121" i="43" s="1"/>
  <c r="M126" i="43"/>
  <c r="N126" i="43" s="1"/>
  <c r="M124" i="43"/>
  <c r="N124" i="43" s="1"/>
  <c r="M118" i="43"/>
  <c r="N118" i="43" s="1"/>
  <c r="B232" i="44"/>
  <c r="C232" i="44" s="1"/>
  <c r="D232" i="44" s="1"/>
  <c r="C209" i="44"/>
  <c r="D209" i="44" s="1"/>
  <c r="L149" i="44"/>
  <c r="L150" i="44"/>
  <c r="I165" i="44"/>
  <c r="K165" i="44" s="1"/>
  <c r="H165" i="44"/>
  <c r="J165" i="44" s="1"/>
  <c r="I175" i="44"/>
  <c r="K175" i="44" s="1"/>
  <c r="H175" i="44"/>
  <c r="J175" i="44" s="1"/>
  <c r="I176" i="44"/>
  <c r="K176" i="44" s="1"/>
  <c r="H176" i="44"/>
  <c r="J176" i="44" s="1"/>
  <c r="I181" i="44"/>
  <c r="K181" i="44" s="1"/>
  <c r="H181" i="44"/>
  <c r="J181" i="44" s="1"/>
  <c r="I178" i="44"/>
  <c r="K178" i="44" s="1"/>
  <c r="H178" i="44"/>
  <c r="J178" i="44" s="1"/>
  <c r="I120" i="45"/>
  <c r="K120" i="45" s="1"/>
  <c r="H120" i="45"/>
  <c r="J120" i="45" s="1"/>
  <c r="H117" i="45"/>
  <c r="J117" i="45" s="1"/>
  <c r="I117" i="45"/>
  <c r="K117" i="45" s="1"/>
  <c r="I125" i="45"/>
  <c r="K125" i="45" s="1"/>
  <c r="H125" i="45"/>
  <c r="J125" i="45" s="1"/>
  <c r="I126" i="45"/>
  <c r="K126" i="45" s="1"/>
  <c r="H126" i="45"/>
  <c r="J126" i="45" s="1"/>
  <c r="L158" i="44"/>
  <c r="L151" i="44"/>
  <c r="L141" i="44"/>
  <c r="L148" i="44"/>
  <c r="L143" i="44"/>
  <c r="M108" i="45"/>
  <c r="N108" i="45" s="1"/>
  <c r="M100" i="45"/>
  <c r="N100" i="45" s="1"/>
  <c r="I163" i="44"/>
  <c r="K163" i="44" s="1"/>
  <c r="H163" i="44"/>
  <c r="J163" i="44" s="1"/>
  <c r="I179" i="44"/>
  <c r="K179" i="44" s="1"/>
  <c r="H179" i="44"/>
  <c r="J179" i="44" s="1"/>
  <c r="I180" i="44"/>
  <c r="K180" i="44" s="1"/>
  <c r="H180" i="44"/>
  <c r="J180" i="44" s="1"/>
  <c r="I166" i="44"/>
  <c r="K166" i="44" s="1"/>
  <c r="H166" i="44"/>
  <c r="J166" i="44" s="1"/>
  <c r="I124" i="45"/>
  <c r="K124" i="45" s="1"/>
  <c r="H124" i="45"/>
  <c r="J124" i="45" s="1"/>
  <c r="I123" i="45"/>
  <c r="K123" i="45" s="1"/>
  <c r="H123" i="45"/>
  <c r="J123" i="45" s="1"/>
  <c r="H118" i="45"/>
  <c r="J118" i="45" s="1"/>
  <c r="I118" i="45"/>
  <c r="K118" i="45" s="1"/>
  <c r="I129" i="45"/>
  <c r="K129" i="45" s="1"/>
  <c r="H129" i="45"/>
  <c r="J129" i="45" s="1"/>
  <c r="I130" i="45"/>
  <c r="K130" i="45" s="1"/>
  <c r="H130" i="45"/>
  <c r="J130" i="45" s="1"/>
  <c r="F158" i="45"/>
  <c r="F157" i="45"/>
  <c r="F156" i="45"/>
  <c r="F155" i="45"/>
  <c r="F154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C163" i="45"/>
  <c r="D163" i="45" s="1"/>
  <c r="B186" i="45"/>
  <c r="L107" i="45"/>
  <c r="L99" i="45"/>
  <c r="I164" i="44"/>
  <c r="K164" i="44" s="1"/>
  <c r="H164" i="44"/>
  <c r="J164" i="44" s="1"/>
  <c r="I167" i="44"/>
  <c r="K167" i="44" s="1"/>
  <c r="H167" i="44"/>
  <c r="J167" i="44" s="1"/>
  <c r="I168" i="44"/>
  <c r="K168" i="44" s="1"/>
  <c r="H168" i="44"/>
  <c r="J168" i="44" s="1"/>
  <c r="I173" i="44"/>
  <c r="K173" i="44" s="1"/>
  <c r="H173" i="44"/>
  <c r="J173" i="44" s="1"/>
  <c r="I170" i="44"/>
  <c r="K170" i="44" s="1"/>
  <c r="H170" i="44"/>
  <c r="J170" i="44" s="1"/>
  <c r="I127" i="45"/>
  <c r="K127" i="45" s="1"/>
  <c r="H127" i="45"/>
  <c r="J127" i="45" s="1"/>
  <c r="I128" i="45"/>
  <c r="K128" i="45" s="1"/>
  <c r="H128" i="45"/>
  <c r="J128" i="45" s="1"/>
  <c r="H119" i="45"/>
  <c r="J119" i="45" s="1"/>
  <c r="I119" i="45"/>
  <c r="K119" i="45" s="1"/>
  <c r="I133" i="45"/>
  <c r="K133" i="45" s="1"/>
  <c r="H133" i="45"/>
  <c r="J133" i="45" s="1"/>
  <c r="I134" i="45"/>
  <c r="K134" i="45" s="1"/>
  <c r="H134" i="45"/>
  <c r="J134" i="45" s="1"/>
  <c r="L110" i="45"/>
  <c r="L102" i="45"/>
  <c r="L94" i="45"/>
  <c r="M152" i="44"/>
  <c r="N152" i="44" s="1"/>
  <c r="M144" i="44"/>
  <c r="N144" i="44" s="1"/>
  <c r="L109" i="45"/>
  <c r="L101" i="45"/>
  <c r="F203" i="44"/>
  <c r="F199" i="44"/>
  <c r="F195" i="44"/>
  <c r="F191" i="44"/>
  <c r="F187" i="44"/>
  <c r="F202" i="44"/>
  <c r="F198" i="44"/>
  <c r="F194" i="44"/>
  <c r="F190" i="44"/>
  <c r="F186" i="44"/>
  <c r="F201" i="44"/>
  <c r="F197" i="44"/>
  <c r="F193" i="44"/>
  <c r="F189" i="44"/>
  <c r="F204" i="44"/>
  <c r="F200" i="44"/>
  <c r="F196" i="44"/>
  <c r="F192" i="44"/>
  <c r="F188" i="44"/>
  <c r="M157" i="44"/>
  <c r="N157" i="44" s="1"/>
  <c r="M156" i="44"/>
  <c r="N156" i="44" s="1"/>
  <c r="M142" i="44"/>
  <c r="N142" i="44" s="1"/>
  <c r="M111" i="45"/>
  <c r="N111" i="45" s="1"/>
  <c r="M103" i="45"/>
  <c r="N103" i="45" s="1"/>
  <c r="M95" i="45"/>
  <c r="N95" i="45" s="1"/>
  <c r="I169" i="44"/>
  <c r="K169" i="44" s="1"/>
  <c r="H169" i="44"/>
  <c r="J169" i="44" s="1"/>
  <c r="I171" i="44"/>
  <c r="K171" i="44" s="1"/>
  <c r="H171" i="44"/>
  <c r="J171" i="44" s="1"/>
  <c r="I172" i="44"/>
  <c r="K172" i="44" s="1"/>
  <c r="H172" i="44"/>
  <c r="J172" i="44" s="1"/>
  <c r="I177" i="44"/>
  <c r="K177" i="44" s="1"/>
  <c r="H177" i="44"/>
  <c r="J177" i="44" s="1"/>
  <c r="I174" i="44"/>
  <c r="K174" i="44" s="1"/>
  <c r="H174" i="44"/>
  <c r="J174" i="44" s="1"/>
  <c r="I132" i="45"/>
  <c r="K132" i="45" s="1"/>
  <c r="H132" i="45"/>
  <c r="J132" i="45" s="1"/>
  <c r="I131" i="45"/>
  <c r="K131" i="45" s="1"/>
  <c r="H131" i="45"/>
  <c r="J131" i="45" s="1"/>
  <c r="I121" i="45"/>
  <c r="K121" i="45" s="1"/>
  <c r="H121" i="45"/>
  <c r="J121" i="45" s="1"/>
  <c r="I122" i="45"/>
  <c r="K122" i="45" s="1"/>
  <c r="H122" i="45"/>
  <c r="J122" i="45" s="1"/>
  <c r="I135" i="45"/>
  <c r="K135" i="45" s="1"/>
  <c r="H135" i="45"/>
  <c r="J135" i="45" s="1"/>
  <c r="M145" i="44"/>
  <c r="N145" i="44" s="1"/>
  <c r="M146" i="44"/>
  <c r="N146" i="44" s="1"/>
  <c r="M106" i="45"/>
  <c r="N106" i="45" s="1"/>
  <c r="M98" i="45"/>
  <c r="N98" i="45" s="1"/>
  <c r="L155" i="44"/>
  <c r="L147" i="44"/>
  <c r="L140" i="44"/>
  <c r="M105" i="45"/>
  <c r="N105" i="45" s="1"/>
  <c r="M97" i="45"/>
  <c r="N97" i="45" s="1"/>
  <c r="M153" i="44"/>
  <c r="N153" i="44" s="1"/>
  <c r="L154" i="44"/>
  <c r="L112" i="45"/>
  <c r="L104" i="45"/>
  <c r="L96" i="45"/>
  <c r="L84" i="41"/>
  <c r="L76" i="41"/>
  <c r="L124" i="43"/>
  <c r="L130" i="43"/>
  <c r="L118" i="43"/>
  <c r="H117" i="42"/>
  <c r="J117" i="42" s="1"/>
  <c r="I117" i="42"/>
  <c r="K117" i="42" s="1"/>
  <c r="H121" i="42"/>
  <c r="J121" i="42" s="1"/>
  <c r="I121" i="42"/>
  <c r="K121" i="42" s="1"/>
  <c r="H125" i="42"/>
  <c r="J125" i="42" s="1"/>
  <c r="I125" i="42"/>
  <c r="K125" i="42" s="1"/>
  <c r="H129" i="42"/>
  <c r="J129" i="42" s="1"/>
  <c r="I129" i="42"/>
  <c r="K129" i="42" s="1"/>
  <c r="H134" i="42"/>
  <c r="J134" i="42" s="1"/>
  <c r="I134" i="42"/>
  <c r="K134" i="42" s="1"/>
  <c r="I97" i="41"/>
  <c r="K97" i="41" s="1"/>
  <c r="H97" i="41"/>
  <c r="J97" i="41" s="1"/>
  <c r="I101" i="41"/>
  <c r="K101" i="41" s="1"/>
  <c r="H101" i="41"/>
  <c r="J101" i="41" s="1"/>
  <c r="I105" i="41"/>
  <c r="K105" i="41" s="1"/>
  <c r="H105" i="41"/>
  <c r="J105" i="41" s="1"/>
  <c r="I109" i="41"/>
  <c r="K109" i="41" s="1"/>
  <c r="H109" i="41"/>
  <c r="J109" i="41" s="1"/>
  <c r="L176" i="40"/>
  <c r="L168" i="40"/>
  <c r="L175" i="40"/>
  <c r="L163" i="40"/>
  <c r="L170" i="40"/>
  <c r="L83" i="41"/>
  <c r="L75" i="41"/>
  <c r="L121" i="43"/>
  <c r="L126" i="43"/>
  <c r="I153" i="43"/>
  <c r="K153" i="43" s="1"/>
  <c r="H153" i="43"/>
  <c r="J153" i="43" s="1"/>
  <c r="I152" i="43"/>
  <c r="K152" i="43" s="1"/>
  <c r="H152" i="43"/>
  <c r="J152" i="43" s="1"/>
  <c r="I142" i="43"/>
  <c r="K142" i="43" s="1"/>
  <c r="H142" i="43"/>
  <c r="J142" i="43" s="1"/>
  <c r="I155" i="43"/>
  <c r="K155" i="43" s="1"/>
  <c r="H155" i="43"/>
  <c r="J155" i="43" s="1"/>
  <c r="F250" i="40"/>
  <c r="F249" i="40"/>
  <c r="F248" i="40"/>
  <c r="F247" i="40"/>
  <c r="F246" i="40"/>
  <c r="F245" i="40"/>
  <c r="F244" i="40"/>
  <c r="F243" i="40"/>
  <c r="F242" i="40"/>
  <c r="F241" i="40"/>
  <c r="F240" i="40"/>
  <c r="F239" i="40"/>
  <c r="F238" i="40"/>
  <c r="F237" i="40"/>
  <c r="F236" i="40"/>
  <c r="F235" i="40"/>
  <c r="F234" i="40"/>
  <c r="F233" i="40"/>
  <c r="F232" i="40"/>
  <c r="I188" i="40"/>
  <c r="K188" i="40" s="1"/>
  <c r="H188" i="40"/>
  <c r="J188" i="40" s="1"/>
  <c r="I192" i="40"/>
  <c r="K192" i="40" s="1"/>
  <c r="H192" i="40"/>
  <c r="J192" i="40" s="1"/>
  <c r="I196" i="40"/>
  <c r="K196" i="40" s="1"/>
  <c r="H196" i="40"/>
  <c r="J196" i="40" s="1"/>
  <c r="I200" i="40"/>
  <c r="K200" i="40" s="1"/>
  <c r="H200" i="40"/>
  <c r="J200" i="40" s="1"/>
  <c r="I204" i="40"/>
  <c r="K204" i="40" s="1"/>
  <c r="H204" i="40"/>
  <c r="J204" i="40" s="1"/>
  <c r="C140" i="41"/>
  <c r="D140" i="41" s="1"/>
  <c r="B163" i="41"/>
  <c r="H118" i="42"/>
  <c r="J118" i="42" s="1"/>
  <c r="I118" i="42"/>
  <c r="K118" i="42" s="1"/>
  <c r="H131" i="42"/>
  <c r="J131" i="42" s="1"/>
  <c r="I131" i="42"/>
  <c r="K131" i="42" s="1"/>
  <c r="H102" i="41"/>
  <c r="J102" i="41" s="1"/>
  <c r="I102" i="41"/>
  <c r="K102" i="41" s="1"/>
  <c r="F181" i="43"/>
  <c r="F180" i="43"/>
  <c r="F179" i="43"/>
  <c r="F178" i="43"/>
  <c r="F177" i="43"/>
  <c r="F176" i="43"/>
  <c r="F175" i="43"/>
  <c r="F174" i="43"/>
  <c r="F173" i="43"/>
  <c r="F172" i="43"/>
  <c r="F171" i="43"/>
  <c r="F170" i="43"/>
  <c r="F169" i="43"/>
  <c r="F168" i="43"/>
  <c r="F167" i="43"/>
  <c r="F166" i="43"/>
  <c r="F165" i="43"/>
  <c r="F164" i="43"/>
  <c r="F163" i="43"/>
  <c r="I141" i="43"/>
  <c r="K141" i="43" s="1"/>
  <c r="H141" i="43"/>
  <c r="J141" i="43" s="1"/>
  <c r="I140" i="43"/>
  <c r="K140" i="43" s="1"/>
  <c r="H140" i="43"/>
  <c r="J140" i="43" s="1"/>
  <c r="I143" i="43"/>
  <c r="K143" i="43" s="1"/>
  <c r="H143" i="43"/>
  <c r="J143" i="43" s="1"/>
  <c r="I146" i="43"/>
  <c r="K146" i="43" s="1"/>
  <c r="H146" i="43"/>
  <c r="J146" i="43" s="1"/>
  <c r="I156" i="43"/>
  <c r="K156" i="43" s="1"/>
  <c r="H156" i="43"/>
  <c r="J156" i="43" s="1"/>
  <c r="I189" i="40"/>
  <c r="K189" i="40" s="1"/>
  <c r="H189" i="40"/>
  <c r="J189" i="40" s="1"/>
  <c r="I193" i="40"/>
  <c r="K193" i="40" s="1"/>
  <c r="H193" i="40"/>
  <c r="J193" i="40" s="1"/>
  <c r="I197" i="40"/>
  <c r="K197" i="40" s="1"/>
  <c r="H197" i="40"/>
  <c r="J197" i="40" s="1"/>
  <c r="I201" i="40"/>
  <c r="K201" i="40" s="1"/>
  <c r="H201" i="40"/>
  <c r="J201" i="40" s="1"/>
  <c r="F158" i="42"/>
  <c r="F157" i="42"/>
  <c r="F156" i="42"/>
  <c r="F155" i="42"/>
  <c r="F154" i="42"/>
  <c r="F153" i="42"/>
  <c r="F152" i="42"/>
  <c r="F151" i="42"/>
  <c r="F150" i="42"/>
  <c r="F149" i="42"/>
  <c r="F148" i="42"/>
  <c r="F147" i="42"/>
  <c r="F146" i="42"/>
  <c r="F145" i="42"/>
  <c r="F144" i="42"/>
  <c r="F143" i="42"/>
  <c r="F142" i="42"/>
  <c r="F141" i="42"/>
  <c r="F140" i="42"/>
  <c r="H122" i="42"/>
  <c r="J122" i="42" s="1"/>
  <c r="I122" i="42"/>
  <c r="K122" i="42" s="1"/>
  <c r="H126" i="42"/>
  <c r="J126" i="42" s="1"/>
  <c r="I126" i="42"/>
  <c r="K126" i="42" s="1"/>
  <c r="H135" i="42"/>
  <c r="J135" i="42" s="1"/>
  <c r="I135" i="42"/>
  <c r="K135" i="42" s="1"/>
  <c r="H94" i="41"/>
  <c r="J94" i="41" s="1"/>
  <c r="I94" i="41"/>
  <c r="K94" i="41" s="1"/>
  <c r="H98" i="41"/>
  <c r="J98" i="41" s="1"/>
  <c r="I98" i="41"/>
  <c r="K98" i="41" s="1"/>
  <c r="H106" i="41"/>
  <c r="J106" i="41" s="1"/>
  <c r="I106" i="41"/>
  <c r="K106" i="41" s="1"/>
  <c r="H110" i="41"/>
  <c r="J110" i="41" s="1"/>
  <c r="I110" i="41"/>
  <c r="K110" i="41" s="1"/>
  <c r="M110" i="42"/>
  <c r="N110" i="42" s="1"/>
  <c r="M102" i="42"/>
  <c r="N102" i="42" s="1"/>
  <c r="M94" i="42"/>
  <c r="N94" i="42" s="1"/>
  <c r="L88" i="41"/>
  <c r="L80" i="41"/>
  <c r="L72" i="41"/>
  <c r="L129" i="43"/>
  <c r="L131" i="43"/>
  <c r="H119" i="42"/>
  <c r="J119" i="42" s="1"/>
  <c r="I119" i="42"/>
  <c r="K119" i="42" s="1"/>
  <c r="H123" i="42"/>
  <c r="J123" i="42" s="1"/>
  <c r="I123" i="42"/>
  <c r="K123" i="42" s="1"/>
  <c r="H127" i="42"/>
  <c r="J127" i="42" s="1"/>
  <c r="I127" i="42"/>
  <c r="K127" i="42" s="1"/>
  <c r="H132" i="42"/>
  <c r="J132" i="42" s="1"/>
  <c r="I132" i="42"/>
  <c r="K132" i="42" s="1"/>
  <c r="I95" i="41"/>
  <c r="K95" i="41" s="1"/>
  <c r="H95" i="41"/>
  <c r="J95" i="41" s="1"/>
  <c r="I99" i="41"/>
  <c r="K99" i="41" s="1"/>
  <c r="H99" i="41"/>
  <c r="J99" i="41" s="1"/>
  <c r="I103" i="41"/>
  <c r="K103" i="41" s="1"/>
  <c r="H103" i="41"/>
  <c r="J103" i="41" s="1"/>
  <c r="I107" i="41"/>
  <c r="K107" i="41" s="1"/>
  <c r="H107" i="41"/>
  <c r="J107" i="41" s="1"/>
  <c r="I111" i="41"/>
  <c r="K111" i="41" s="1"/>
  <c r="H111" i="41"/>
  <c r="J111" i="41" s="1"/>
  <c r="L180" i="40"/>
  <c r="L172" i="40"/>
  <c r="L164" i="40"/>
  <c r="L167" i="40"/>
  <c r="L174" i="40"/>
  <c r="L105" i="42"/>
  <c r="L97" i="42"/>
  <c r="L87" i="41"/>
  <c r="L79" i="41"/>
  <c r="L71" i="41"/>
  <c r="L125" i="43"/>
  <c r="L127" i="43"/>
  <c r="B209" i="43"/>
  <c r="C186" i="43"/>
  <c r="D186" i="43" s="1"/>
  <c r="M179" i="40"/>
  <c r="N179" i="40" s="1"/>
  <c r="I145" i="43"/>
  <c r="K145" i="43" s="1"/>
  <c r="H145" i="43"/>
  <c r="J145" i="43" s="1"/>
  <c r="I144" i="43"/>
  <c r="K144" i="43" s="1"/>
  <c r="H144" i="43"/>
  <c r="J144" i="43" s="1"/>
  <c r="I147" i="43"/>
  <c r="K147" i="43" s="1"/>
  <c r="H147" i="43"/>
  <c r="J147" i="43" s="1"/>
  <c r="I150" i="43"/>
  <c r="K150" i="43" s="1"/>
  <c r="H150" i="43"/>
  <c r="J150" i="43" s="1"/>
  <c r="H157" i="43"/>
  <c r="J157" i="43" s="1"/>
  <c r="I157" i="43"/>
  <c r="K157" i="43" s="1"/>
  <c r="L112" i="42"/>
  <c r="L104" i="42"/>
  <c r="L96" i="42"/>
  <c r="M82" i="41"/>
  <c r="N82" i="41" s="1"/>
  <c r="M74" i="41"/>
  <c r="N74" i="41" s="1"/>
  <c r="M117" i="43"/>
  <c r="N117" i="43" s="1"/>
  <c r="M119" i="43"/>
  <c r="N119" i="43" s="1"/>
  <c r="M178" i="40"/>
  <c r="N178" i="40" s="1"/>
  <c r="I186" i="40"/>
  <c r="K186" i="40" s="1"/>
  <c r="H186" i="40"/>
  <c r="J186" i="40" s="1"/>
  <c r="I190" i="40"/>
  <c r="K190" i="40" s="1"/>
  <c r="H190" i="40"/>
  <c r="J190" i="40" s="1"/>
  <c r="I194" i="40"/>
  <c r="K194" i="40" s="1"/>
  <c r="H194" i="40"/>
  <c r="J194" i="40" s="1"/>
  <c r="I198" i="40"/>
  <c r="K198" i="40" s="1"/>
  <c r="H198" i="40"/>
  <c r="J198" i="40" s="1"/>
  <c r="I202" i="40"/>
  <c r="K202" i="40" s="1"/>
  <c r="H202" i="40"/>
  <c r="J202" i="40" s="1"/>
  <c r="L107" i="42"/>
  <c r="L99" i="42"/>
  <c r="L89" i="41"/>
  <c r="M81" i="41"/>
  <c r="N81" i="41" s="1"/>
  <c r="M73" i="41"/>
  <c r="N73" i="41" s="1"/>
  <c r="M133" i="43"/>
  <c r="N133" i="43" s="1"/>
  <c r="M135" i="43"/>
  <c r="N135" i="43" s="1"/>
  <c r="B186" i="42"/>
  <c r="C163" i="42"/>
  <c r="D163" i="42" s="1"/>
  <c r="M181" i="40"/>
  <c r="N181" i="40" s="1"/>
  <c r="M173" i="40"/>
  <c r="N173" i="40" s="1"/>
  <c r="M165" i="40"/>
  <c r="N165" i="40" s="1"/>
  <c r="L106" i="42"/>
  <c r="H130" i="42"/>
  <c r="J130" i="42" s="1"/>
  <c r="I130" i="42"/>
  <c r="K130" i="42" s="1"/>
  <c r="H120" i="42"/>
  <c r="J120" i="42" s="1"/>
  <c r="I120" i="42"/>
  <c r="K120" i="42" s="1"/>
  <c r="H124" i="42"/>
  <c r="J124" i="42" s="1"/>
  <c r="I124" i="42"/>
  <c r="K124" i="42" s="1"/>
  <c r="H128" i="42"/>
  <c r="J128" i="42" s="1"/>
  <c r="I128" i="42"/>
  <c r="K128" i="42" s="1"/>
  <c r="H133" i="42"/>
  <c r="J133" i="42" s="1"/>
  <c r="I133" i="42"/>
  <c r="K133" i="42" s="1"/>
  <c r="I96" i="41"/>
  <c r="K96" i="41" s="1"/>
  <c r="H96" i="41"/>
  <c r="J96" i="41" s="1"/>
  <c r="I100" i="41"/>
  <c r="K100" i="41" s="1"/>
  <c r="H100" i="41"/>
  <c r="J100" i="41" s="1"/>
  <c r="I104" i="41"/>
  <c r="K104" i="41" s="1"/>
  <c r="H104" i="41"/>
  <c r="J104" i="41" s="1"/>
  <c r="I108" i="41"/>
  <c r="K108" i="41" s="1"/>
  <c r="H108" i="41"/>
  <c r="J108" i="41" s="1"/>
  <c r="I112" i="41"/>
  <c r="K112" i="41" s="1"/>
  <c r="H112" i="41"/>
  <c r="J112" i="41" s="1"/>
  <c r="M109" i="42"/>
  <c r="N109" i="42" s="1"/>
  <c r="M101" i="42"/>
  <c r="N101" i="42" s="1"/>
  <c r="L171" i="40"/>
  <c r="I149" i="43"/>
  <c r="K149" i="43" s="1"/>
  <c r="H149" i="43"/>
  <c r="J149" i="43" s="1"/>
  <c r="I148" i="43"/>
  <c r="K148" i="43" s="1"/>
  <c r="H148" i="43"/>
  <c r="J148" i="43" s="1"/>
  <c r="I151" i="43"/>
  <c r="K151" i="43" s="1"/>
  <c r="H151" i="43"/>
  <c r="J151" i="43" s="1"/>
  <c r="I154" i="43"/>
  <c r="K154" i="43" s="1"/>
  <c r="H154" i="43"/>
  <c r="J154" i="43" s="1"/>
  <c r="H158" i="43"/>
  <c r="J158" i="43" s="1"/>
  <c r="I158" i="43"/>
  <c r="K158" i="43" s="1"/>
  <c r="F227" i="40"/>
  <c r="F226" i="40"/>
  <c r="F225" i="40"/>
  <c r="F224" i="40"/>
  <c r="F223" i="40"/>
  <c r="F222" i="40"/>
  <c r="F221" i="40"/>
  <c r="F220" i="40"/>
  <c r="F219" i="40"/>
  <c r="F218" i="40"/>
  <c r="F217" i="40"/>
  <c r="F216" i="40"/>
  <c r="F215" i="40"/>
  <c r="F214" i="40"/>
  <c r="F213" i="40"/>
  <c r="F212" i="40"/>
  <c r="F211" i="40"/>
  <c r="F210" i="40"/>
  <c r="F209" i="40"/>
  <c r="M108" i="42"/>
  <c r="N108" i="42" s="1"/>
  <c r="M100" i="42"/>
  <c r="N100" i="42" s="1"/>
  <c r="L86" i="41"/>
  <c r="L78" i="41"/>
  <c r="L132" i="43"/>
  <c r="L120" i="43"/>
  <c r="L123" i="43"/>
  <c r="L166" i="40"/>
  <c r="I187" i="40"/>
  <c r="K187" i="40" s="1"/>
  <c r="H187" i="40"/>
  <c r="J187" i="40" s="1"/>
  <c r="I191" i="40"/>
  <c r="K191" i="40" s="1"/>
  <c r="H191" i="40"/>
  <c r="J191" i="40" s="1"/>
  <c r="I195" i="40"/>
  <c r="K195" i="40" s="1"/>
  <c r="H195" i="40"/>
  <c r="J195" i="40" s="1"/>
  <c r="I199" i="40"/>
  <c r="K199" i="40" s="1"/>
  <c r="H199" i="40"/>
  <c r="J199" i="40" s="1"/>
  <c r="H203" i="40"/>
  <c r="J203" i="40" s="1"/>
  <c r="I203" i="40"/>
  <c r="K203" i="40" s="1"/>
  <c r="M111" i="42"/>
  <c r="N111" i="42" s="1"/>
  <c r="M103" i="42"/>
  <c r="N103" i="42" s="1"/>
  <c r="M95" i="42"/>
  <c r="N95" i="42" s="1"/>
  <c r="M85" i="41"/>
  <c r="N85" i="41" s="1"/>
  <c r="L77" i="41"/>
  <c r="L128" i="43"/>
  <c r="L134" i="43"/>
  <c r="L122" i="43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L177" i="40"/>
  <c r="L169" i="40"/>
  <c r="H125" i="39"/>
  <c r="J125" i="39" s="1"/>
  <c r="I125" i="39"/>
  <c r="K125" i="39" s="1"/>
  <c r="H133" i="39"/>
  <c r="J133" i="39" s="1"/>
  <c r="I133" i="39"/>
  <c r="K133" i="39" s="1"/>
  <c r="I99" i="38"/>
  <c r="K99" i="38" s="1"/>
  <c r="H99" i="38"/>
  <c r="J99" i="38" s="1"/>
  <c r="I103" i="38"/>
  <c r="K103" i="38" s="1"/>
  <c r="H103" i="38"/>
  <c r="J103" i="38" s="1"/>
  <c r="I111" i="38"/>
  <c r="K111" i="38" s="1"/>
  <c r="H111" i="38"/>
  <c r="J111" i="38" s="1"/>
  <c r="F135" i="38"/>
  <c r="F134" i="38"/>
  <c r="F133" i="38"/>
  <c r="F132" i="38"/>
  <c r="F131" i="38"/>
  <c r="F130" i="38"/>
  <c r="F129" i="38"/>
  <c r="F128" i="38"/>
  <c r="F127" i="38"/>
  <c r="F126" i="38"/>
  <c r="F125" i="38"/>
  <c r="F124" i="38"/>
  <c r="F123" i="38"/>
  <c r="F122" i="38"/>
  <c r="F121" i="38"/>
  <c r="F120" i="38"/>
  <c r="F119" i="38"/>
  <c r="F118" i="38"/>
  <c r="F117" i="38"/>
  <c r="I95" i="38"/>
  <c r="K95" i="38" s="1"/>
  <c r="H95" i="38"/>
  <c r="J95" i="38" s="1"/>
  <c r="M96" i="39"/>
  <c r="N96" i="39" s="1"/>
  <c r="M95" i="39"/>
  <c r="N95" i="39" s="1"/>
  <c r="H118" i="39"/>
  <c r="J118" i="39" s="1"/>
  <c r="I118" i="39"/>
  <c r="K118" i="39" s="1"/>
  <c r="H96" i="38"/>
  <c r="J96" i="38" s="1"/>
  <c r="I96" i="38"/>
  <c r="K96" i="38" s="1"/>
  <c r="H112" i="38"/>
  <c r="J112" i="38" s="1"/>
  <c r="I112" i="38"/>
  <c r="K112" i="38" s="1"/>
  <c r="H121" i="39"/>
  <c r="J121" i="39" s="1"/>
  <c r="I121" i="39"/>
  <c r="K121" i="39" s="1"/>
  <c r="I107" i="38"/>
  <c r="K107" i="38" s="1"/>
  <c r="H107" i="38"/>
  <c r="J107" i="38" s="1"/>
  <c r="L85" i="38"/>
  <c r="M112" i="39"/>
  <c r="N112" i="39" s="1"/>
  <c r="L84" i="38"/>
  <c r="H122" i="39"/>
  <c r="J122" i="39" s="1"/>
  <c r="I122" i="39"/>
  <c r="K122" i="39" s="1"/>
  <c r="H130" i="39"/>
  <c r="J130" i="39" s="1"/>
  <c r="I130" i="39"/>
  <c r="K130" i="39" s="1"/>
  <c r="H104" i="38"/>
  <c r="J104" i="38" s="1"/>
  <c r="I104" i="38"/>
  <c r="K104" i="38" s="1"/>
  <c r="B163" i="38"/>
  <c r="C140" i="38"/>
  <c r="D140" i="38" s="1"/>
  <c r="H119" i="39"/>
  <c r="J119" i="39" s="1"/>
  <c r="I119" i="39"/>
  <c r="K119" i="39" s="1"/>
  <c r="H131" i="39"/>
  <c r="J131" i="39" s="1"/>
  <c r="I131" i="39"/>
  <c r="K131" i="39" s="1"/>
  <c r="H101" i="38"/>
  <c r="J101" i="38" s="1"/>
  <c r="I101" i="38"/>
  <c r="K101" i="38" s="1"/>
  <c r="M98" i="39"/>
  <c r="N98" i="39" s="1"/>
  <c r="L79" i="38"/>
  <c r="L71" i="38"/>
  <c r="M110" i="39"/>
  <c r="N110" i="39" s="1"/>
  <c r="M104" i="39"/>
  <c r="N104" i="39" s="1"/>
  <c r="M103" i="39"/>
  <c r="N103" i="39" s="1"/>
  <c r="L82" i="38"/>
  <c r="L74" i="38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I117" i="39"/>
  <c r="K117" i="39" s="1"/>
  <c r="H117" i="39"/>
  <c r="J117" i="39" s="1"/>
  <c r="H129" i="39"/>
  <c r="J129" i="39" s="1"/>
  <c r="I129" i="39"/>
  <c r="K129" i="39" s="1"/>
  <c r="M105" i="39"/>
  <c r="N105" i="39" s="1"/>
  <c r="L77" i="38"/>
  <c r="M102" i="39"/>
  <c r="N102" i="39" s="1"/>
  <c r="L76" i="38"/>
  <c r="H126" i="39"/>
  <c r="J126" i="39" s="1"/>
  <c r="I126" i="39"/>
  <c r="K126" i="39" s="1"/>
  <c r="H134" i="39"/>
  <c r="J134" i="39" s="1"/>
  <c r="I134" i="39"/>
  <c r="K134" i="39" s="1"/>
  <c r="H100" i="38"/>
  <c r="J100" i="38" s="1"/>
  <c r="I100" i="38"/>
  <c r="K100" i="38" s="1"/>
  <c r="H108" i="38"/>
  <c r="J108" i="38" s="1"/>
  <c r="I108" i="38"/>
  <c r="K108" i="38" s="1"/>
  <c r="H123" i="39"/>
  <c r="J123" i="39" s="1"/>
  <c r="I123" i="39"/>
  <c r="K123" i="39" s="1"/>
  <c r="H127" i="39"/>
  <c r="J127" i="39" s="1"/>
  <c r="I127" i="39"/>
  <c r="K127" i="39" s="1"/>
  <c r="H135" i="39"/>
  <c r="J135" i="39" s="1"/>
  <c r="I135" i="39"/>
  <c r="K135" i="39" s="1"/>
  <c r="H97" i="38"/>
  <c r="J97" i="38" s="1"/>
  <c r="I97" i="38"/>
  <c r="K97" i="38" s="1"/>
  <c r="H105" i="38"/>
  <c r="J105" i="38" s="1"/>
  <c r="I105" i="38"/>
  <c r="K105" i="38" s="1"/>
  <c r="H109" i="38"/>
  <c r="J109" i="38" s="1"/>
  <c r="I109" i="38"/>
  <c r="K109" i="38" s="1"/>
  <c r="M107" i="39"/>
  <c r="N107" i="39" s="1"/>
  <c r="L87" i="38"/>
  <c r="M109" i="39"/>
  <c r="N109" i="39" s="1"/>
  <c r="M100" i="39"/>
  <c r="N100" i="39" s="1"/>
  <c r="L89" i="38"/>
  <c r="L81" i="38"/>
  <c r="L73" i="38"/>
  <c r="M108" i="39"/>
  <c r="N108" i="39" s="1"/>
  <c r="M99" i="39"/>
  <c r="N99" i="39" s="1"/>
  <c r="L88" i="38"/>
  <c r="L80" i="38"/>
  <c r="L72" i="38"/>
  <c r="H120" i="39"/>
  <c r="J120" i="39" s="1"/>
  <c r="I120" i="39"/>
  <c r="K120" i="39" s="1"/>
  <c r="H124" i="39"/>
  <c r="J124" i="39" s="1"/>
  <c r="I124" i="39"/>
  <c r="K124" i="39" s="1"/>
  <c r="H128" i="39"/>
  <c r="J128" i="39" s="1"/>
  <c r="I128" i="39"/>
  <c r="K128" i="39" s="1"/>
  <c r="H132" i="39"/>
  <c r="J132" i="39" s="1"/>
  <c r="I132" i="39"/>
  <c r="K132" i="39" s="1"/>
  <c r="I94" i="38"/>
  <c r="K94" i="38" s="1"/>
  <c r="H94" i="38"/>
  <c r="J94" i="38" s="1"/>
  <c r="I98" i="38"/>
  <c r="K98" i="38" s="1"/>
  <c r="H98" i="38"/>
  <c r="J98" i="38" s="1"/>
  <c r="I102" i="38"/>
  <c r="K102" i="38" s="1"/>
  <c r="H102" i="38"/>
  <c r="J102" i="38" s="1"/>
  <c r="I106" i="38"/>
  <c r="K106" i="38" s="1"/>
  <c r="H106" i="38"/>
  <c r="J106" i="38" s="1"/>
  <c r="I110" i="38"/>
  <c r="K110" i="38" s="1"/>
  <c r="H110" i="38"/>
  <c r="J110" i="38" s="1"/>
  <c r="L111" i="39"/>
  <c r="L101" i="39"/>
  <c r="L94" i="39"/>
  <c r="M83" i="38"/>
  <c r="N83" i="38" s="1"/>
  <c r="M75" i="38"/>
  <c r="N75" i="38" s="1"/>
  <c r="L106" i="39"/>
  <c r="L97" i="39"/>
  <c r="M86" i="38"/>
  <c r="N86" i="38" s="1"/>
  <c r="M78" i="38"/>
  <c r="N78" i="38" s="1"/>
  <c r="B186" i="39"/>
  <c r="C163" i="39"/>
  <c r="D163" i="39" s="1"/>
  <c r="M127" i="37"/>
  <c r="N127" i="37" s="1"/>
  <c r="I147" i="37"/>
  <c r="K147" i="37" s="1"/>
  <c r="H147" i="37"/>
  <c r="J147" i="37" s="1"/>
  <c r="I151" i="37"/>
  <c r="K151" i="37" s="1"/>
  <c r="H151" i="37"/>
  <c r="J151" i="37" s="1"/>
  <c r="M135" i="37"/>
  <c r="N135" i="37" s="1"/>
  <c r="M118" i="37"/>
  <c r="N118" i="37" s="1"/>
  <c r="M126" i="37"/>
  <c r="N126" i="37" s="1"/>
  <c r="I140" i="37"/>
  <c r="K140" i="37" s="1"/>
  <c r="H140" i="37"/>
  <c r="J140" i="37" s="1"/>
  <c r="I144" i="37"/>
  <c r="K144" i="37" s="1"/>
  <c r="H144" i="37"/>
  <c r="J144" i="37" s="1"/>
  <c r="I148" i="37"/>
  <c r="K148" i="37" s="1"/>
  <c r="H148" i="37"/>
  <c r="J148" i="37" s="1"/>
  <c r="I152" i="37"/>
  <c r="K152" i="37" s="1"/>
  <c r="H152" i="37"/>
  <c r="J152" i="37" s="1"/>
  <c r="I156" i="37"/>
  <c r="K156" i="37" s="1"/>
  <c r="H156" i="37"/>
  <c r="J156" i="37" s="1"/>
  <c r="M134" i="37"/>
  <c r="N134" i="37" s="1"/>
  <c r="M121" i="37"/>
  <c r="N121" i="37" s="1"/>
  <c r="I153" i="37"/>
  <c r="K153" i="37" s="1"/>
  <c r="H153" i="37"/>
  <c r="J153" i="37" s="1"/>
  <c r="I143" i="37"/>
  <c r="K143" i="37" s="1"/>
  <c r="H143" i="37"/>
  <c r="J143" i="37" s="1"/>
  <c r="I155" i="37"/>
  <c r="K155" i="37" s="1"/>
  <c r="H155" i="37"/>
  <c r="J155" i="37" s="1"/>
  <c r="B209" i="37"/>
  <c r="C186" i="37"/>
  <c r="D186" i="37" s="1"/>
  <c r="M129" i="37"/>
  <c r="N129" i="37" s="1"/>
  <c r="M128" i="37"/>
  <c r="N128" i="37" s="1"/>
  <c r="I141" i="37"/>
  <c r="K141" i="37" s="1"/>
  <c r="H141" i="37"/>
  <c r="J141" i="37" s="1"/>
  <c r="I145" i="37"/>
  <c r="K145" i="37" s="1"/>
  <c r="H145" i="37"/>
  <c r="J145" i="37" s="1"/>
  <c r="I149" i="37"/>
  <c r="K149" i="37" s="1"/>
  <c r="H149" i="37"/>
  <c r="J149" i="37" s="1"/>
  <c r="I157" i="37"/>
  <c r="K157" i="37" s="1"/>
  <c r="H157" i="37"/>
  <c r="J157" i="37" s="1"/>
  <c r="M133" i="37"/>
  <c r="N133" i="37" s="1"/>
  <c r="M124" i="37"/>
  <c r="N124" i="37" s="1"/>
  <c r="M131" i="37"/>
  <c r="N131" i="37" s="1"/>
  <c r="M123" i="37"/>
  <c r="N123" i="37" s="1"/>
  <c r="M130" i="37"/>
  <c r="N130" i="37" s="1"/>
  <c r="M117" i="37"/>
  <c r="N117" i="37" s="1"/>
  <c r="L125" i="37"/>
  <c r="L132" i="37"/>
  <c r="L120" i="37"/>
  <c r="I142" i="37"/>
  <c r="K142" i="37" s="1"/>
  <c r="H142" i="37"/>
  <c r="J142" i="37" s="1"/>
  <c r="I146" i="37"/>
  <c r="K146" i="37" s="1"/>
  <c r="H146" i="37"/>
  <c r="J146" i="37" s="1"/>
  <c r="I150" i="37"/>
  <c r="K150" i="37" s="1"/>
  <c r="H150" i="37"/>
  <c r="J150" i="37" s="1"/>
  <c r="I154" i="37"/>
  <c r="K154" i="37" s="1"/>
  <c r="H154" i="37"/>
  <c r="J154" i="37" s="1"/>
  <c r="I158" i="37"/>
  <c r="K158" i="37" s="1"/>
  <c r="H158" i="37"/>
  <c r="J158" i="37" s="1"/>
  <c r="M122" i="37"/>
  <c r="N122" i="37" s="1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L119" i="37"/>
  <c r="K27" i="33"/>
  <c r="K29" i="34"/>
  <c r="K31" i="23"/>
  <c r="K38" i="31"/>
  <c r="K31" i="27"/>
  <c r="K42" i="35"/>
  <c r="K30" i="35"/>
  <c r="K30" i="28"/>
  <c r="K29" i="28"/>
  <c r="K26" i="28"/>
  <c r="K28" i="23"/>
  <c r="K26" i="35"/>
  <c r="K30" i="30"/>
  <c r="K30" i="31"/>
  <c r="K25" i="23"/>
  <c r="K41" i="31"/>
  <c r="K34" i="33"/>
  <c r="K27" i="23"/>
  <c r="K43" i="36"/>
  <c r="K40" i="31"/>
  <c r="K34" i="29"/>
  <c r="K26" i="31"/>
  <c r="K31" i="35"/>
  <c r="K35" i="35"/>
  <c r="K40" i="30"/>
  <c r="K34" i="23"/>
  <c r="K42" i="23"/>
  <c r="K31" i="30"/>
  <c r="K39" i="34"/>
  <c r="K36" i="29"/>
  <c r="K37" i="34"/>
  <c r="K34" i="27"/>
  <c r="K43" i="33"/>
  <c r="K37" i="30"/>
  <c r="K37" i="28"/>
  <c r="K35" i="29"/>
  <c r="K28" i="30"/>
  <c r="K34" i="28"/>
  <c r="K29" i="36"/>
  <c r="K30" i="33"/>
  <c r="K28" i="35"/>
  <c r="K33" i="33"/>
  <c r="K34" i="36"/>
  <c r="K37" i="31"/>
  <c r="K29" i="27"/>
  <c r="K41" i="34"/>
  <c r="K28" i="31"/>
  <c r="K33" i="30"/>
  <c r="K29" i="23"/>
  <c r="K27" i="30"/>
  <c r="K43" i="30"/>
  <c r="K31" i="28"/>
  <c r="K26" i="23"/>
  <c r="K38" i="33"/>
  <c r="K43" i="27"/>
  <c r="K34" i="35"/>
  <c r="K43" i="28"/>
  <c r="K33" i="35"/>
  <c r="K31" i="31"/>
  <c r="K38" i="35"/>
  <c r="K40" i="33"/>
  <c r="K43" i="29"/>
  <c r="K32" i="31"/>
  <c r="K25" i="34"/>
  <c r="K35" i="31"/>
  <c r="K33" i="29"/>
  <c r="K33" i="31"/>
  <c r="K32" i="30"/>
  <c r="K37" i="29"/>
  <c r="K40" i="35"/>
  <c r="K35" i="27"/>
  <c r="K29" i="33"/>
  <c r="K39" i="35"/>
  <c r="K32" i="28"/>
  <c r="K42" i="33"/>
  <c r="K34" i="30"/>
  <c r="K32" i="33"/>
  <c r="K41" i="28"/>
  <c r="K39" i="27"/>
  <c r="K26" i="27"/>
  <c r="K27" i="31"/>
  <c r="K42" i="30"/>
  <c r="K37" i="27"/>
  <c r="K28" i="33"/>
  <c r="K38" i="27"/>
  <c r="K25" i="36"/>
  <c r="K35" i="23"/>
  <c r="K39" i="28"/>
  <c r="K41" i="36"/>
  <c r="K33" i="23"/>
  <c r="K43" i="23"/>
  <c r="K41" i="30"/>
  <c r="K36" i="35"/>
  <c r="K40" i="23"/>
  <c r="K38" i="23"/>
  <c r="K39" i="31"/>
  <c r="K38" i="30"/>
  <c r="K32" i="27"/>
  <c r="K36" i="27"/>
  <c r="K29" i="35"/>
  <c r="K27" i="35"/>
  <c r="K29" i="30"/>
  <c r="K33" i="34"/>
  <c r="K39" i="29"/>
  <c r="K41" i="29"/>
  <c r="K35" i="34"/>
  <c r="K29" i="31"/>
  <c r="K42" i="31"/>
  <c r="K36" i="30"/>
  <c r="K36" i="31"/>
  <c r="K41" i="33"/>
  <c r="K32" i="35"/>
  <c r="K40" i="29"/>
  <c r="K38" i="29"/>
  <c r="K30" i="23"/>
  <c r="K42" i="27"/>
  <c r="K26" i="30"/>
  <c r="K41" i="35"/>
  <c r="K27" i="34"/>
  <c r="K41" i="27"/>
  <c r="K28" i="28"/>
  <c r="K26" i="33"/>
  <c r="K33" i="28"/>
  <c r="K34" i="31"/>
  <c r="K41" i="23"/>
  <c r="K25" i="35"/>
  <c r="K35" i="28"/>
  <c r="K37" i="23"/>
  <c r="K37" i="35"/>
  <c r="K25" i="31"/>
  <c r="K35" i="30"/>
  <c r="K42" i="29"/>
  <c r="K30" i="27"/>
  <c r="K37" i="33"/>
  <c r="K40" i="27"/>
  <c r="K32" i="23"/>
  <c r="K36" i="33"/>
  <c r="K36" i="28"/>
  <c r="K39" i="30"/>
  <c r="K25" i="28"/>
  <c r="K36" i="23"/>
  <c r="K40" i="28"/>
  <c r="K38" i="28"/>
  <c r="D14" i="45"/>
  <c r="D13" i="45"/>
  <c r="M95" i="32" l="1"/>
  <c r="N95" i="32" s="1"/>
  <c r="M25" i="32"/>
  <c r="N25" i="32" s="1"/>
  <c r="M104" i="32"/>
  <c r="N104" i="32" s="1"/>
  <c r="L240" i="32"/>
  <c r="M120" i="32"/>
  <c r="N120" i="32" s="1"/>
  <c r="M127" i="32"/>
  <c r="N127" i="32" s="1"/>
  <c r="L43" i="32"/>
  <c r="M42" i="32"/>
  <c r="N42" i="32" s="1"/>
  <c r="M29" i="32"/>
  <c r="N29" i="32" s="1"/>
  <c r="L35" i="32"/>
  <c r="L39" i="32"/>
  <c r="M41" i="32"/>
  <c r="N41" i="32" s="1"/>
  <c r="M26" i="32"/>
  <c r="N26" i="32" s="1"/>
  <c r="M32" i="32"/>
  <c r="N32" i="32" s="1"/>
  <c r="L30" i="32"/>
  <c r="M27" i="32"/>
  <c r="N27" i="32" s="1"/>
  <c r="L27" i="32"/>
  <c r="L29" i="32"/>
  <c r="L42" i="32"/>
  <c r="M34" i="32"/>
  <c r="N34" i="32" s="1"/>
  <c r="M40" i="32"/>
  <c r="N40" i="32" s="1"/>
  <c r="L38" i="32"/>
  <c r="L28" i="32"/>
  <c r="M28" i="32"/>
  <c r="N28" i="32" s="1"/>
  <c r="M31" i="32"/>
  <c r="N31" i="32" s="1"/>
  <c r="M35" i="32"/>
  <c r="N35" i="32" s="1"/>
  <c r="M39" i="32"/>
  <c r="N39" i="32" s="1"/>
  <c r="L41" i="32"/>
  <c r="L26" i="32"/>
  <c r="L32" i="32"/>
  <c r="M30" i="32"/>
  <c r="N30" i="32" s="1"/>
  <c r="L34" i="32"/>
  <c r="L40" i="32"/>
  <c r="M38" i="32"/>
  <c r="N38" i="32" s="1"/>
  <c r="L25" i="32"/>
  <c r="O75" i="43"/>
  <c r="R75" i="43" s="1"/>
  <c r="O85" i="37"/>
  <c r="R85" i="37" s="1"/>
  <c r="O26" i="43"/>
  <c r="R26" i="43" s="1"/>
  <c r="O217" i="32"/>
  <c r="O63" i="38"/>
  <c r="R63" i="38" s="1"/>
  <c r="O98" i="43"/>
  <c r="R98" i="43" s="1"/>
  <c r="O111" i="43"/>
  <c r="R111" i="43" s="1"/>
  <c r="O107" i="43"/>
  <c r="R107" i="43" s="1"/>
  <c r="O75" i="40"/>
  <c r="R75" i="40" s="1"/>
  <c r="O84" i="42"/>
  <c r="R84" i="42" s="1"/>
  <c r="O79" i="42"/>
  <c r="R79" i="42" s="1"/>
  <c r="O55" i="43"/>
  <c r="R55" i="43" s="1"/>
  <c r="O35" i="39"/>
  <c r="R35" i="39" s="1"/>
  <c r="O135" i="40"/>
  <c r="R135" i="40" s="1"/>
  <c r="O100" i="32"/>
  <c r="O48" i="38"/>
  <c r="R48" i="38" s="1"/>
  <c r="O128" i="44"/>
  <c r="R128" i="44" s="1"/>
  <c r="O72" i="40"/>
  <c r="R72" i="40" s="1"/>
  <c r="O63" i="42"/>
  <c r="R63" i="42" s="1"/>
  <c r="O35" i="40"/>
  <c r="R35" i="40" s="1"/>
  <c r="O51" i="44"/>
  <c r="R51" i="44" s="1"/>
  <c r="O81" i="44"/>
  <c r="R81" i="44" s="1"/>
  <c r="O85" i="43"/>
  <c r="R85" i="43" s="1"/>
  <c r="O58" i="45"/>
  <c r="R58" i="45" s="1"/>
  <c r="O61" i="37"/>
  <c r="R61" i="37" s="1"/>
  <c r="O104" i="37"/>
  <c r="R104" i="37" s="1"/>
  <c r="O77" i="42"/>
  <c r="R77" i="42" s="1"/>
  <c r="O39" i="44"/>
  <c r="R39" i="44" s="1"/>
  <c r="O55" i="39"/>
  <c r="R55" i="39" s="1"/>
  <c r="O57" i="43"/>
  <c r="R57" i="43" s="1"/>
  <c r="O58" i="32"/>
  <c r="R58" i="32" s="1"/>
  <c r="O25" i="42"/>
  <c r="R25" i="42" s="1"/>
  <c r="O73" i="42"/>
  <c r="R73" i="42" s="1"/>
  <c r="O85" i="40"/>
  <c r="R85" i="40" s="1"/>
  <c r="O225" i="32"/>
  <c r="R225" i="32" s="1"/>
  <c r="O61" i="42"/>
  <c r="R61" i="42" s="1"/>
  <c r="O41" i="39"/>
  <c r="R41" i="39" s="1"/>
  <c r="O75" i="42"/>
  <c r="R75" i="42" s="1"/>
  <c r="O28" i="40"/>
  <c r="R28" i="40" s="1"/>
  <c r="O131" i="40"/>
  <c r="R131" i="40" s="1"/>
  <c r="O51" i="45"/>
  <c r="R51" i="45" s="1"/>
  <c r="O157" i="40"/>
  <c r="R157" i="40" s="1"/>
  <c r="O101" i="43"/>
  <c r="R101" i="43" s="1"/>
  <c r="O52" i="39"/>
  <c r="R52" i="39" s="1"/>
  <c r="O63" i="43"/>
  <c r="R63" i="43" s="1"/>
  <c r="O56" i="39"/>
  <c r="R56" i="39" s="1"/>
  <c r="O54" i="38"/>
  <c r="R54" i="38" s="1"/>
  <c r="O48" i="42"/>
  <c r="R48" i="42" s="1"/>
  <c r="O41" i="44"/>
  <c r="R41" i="44" s="1"/>
  <c r="O83" i="42"/>
  <c r="R83" i="42" s="1"/>
  <c r="O26" i="45"/>
  <c r="R26" i="45" s="1"/>
  <c r="O57" i="42"/>
  <c r="R57" i="42" s="1"/>
  <c r="O75" i="39"/>
  <c r="R75" i="39" s="1"/>
  <c r="O48" i="40"/>
  <c r="R48" i="40" s="1"/>
  <c r="O123" i="44"/>
  <c r="R123" i="44" s="1"/>
  <c r="O79" i="40"/>
  <c r="R79" i="40" s="1"/>
  <c r="O112" i="37"/>
  <c r="R112" i="37" s="1"/>
  <c r="O104" i="44"/>
  <c r="R104" i="44" s="1"/>
  <c r="O85" i="45"/>
  <c r="R85" i="45" s="1"/>
  <c r="O108" i="43"/>
  <c r="R108" i="43" s="1"/>
  <c r="O26" i="44"/>
  <c r="R26" i="44" s="1"/>
  <c r="O52" i="45"/>
  <c r="R52" i="45" s="1"/>
  <c r="O101" i="40"/>
  <c r="R101" i="40" s="1"/>
  <c r="O147" i="40"/>
  <c r="R147" i="40" s="1"/>
  <c r="O110" i="43"/>
  <c r="R110" i="43" s="1"/>
  <c r="O144" i="40"/>
  <c r="R144" i="40" s="1"/>
  <c r="O73" i="37"/>
  <c r="R73" i="37" s="1"/>
  <c r="O71" i="44"/>
  <c r="R71" i="44" s="1"/>
  <c r="O95" i="44"/>
  <c r="R95" i="44" s="1"/>
  <c r="L26" i="27"/>
  <c r="O26" i="27" s="1"/>
  <c r="L30" i="23"/>
  <c r="O30" i="23" s="1"/>
  <c r="L26" i="30"/>
  <c r="O26" i="30" s="1"/>
  <c r="L38" i="33"/>
  <c r="O38" i="33" s="1"/>
  <c r="L29" i="31"/>
  <c r="O29" i="31" s="1"/>
  <c r="L39" i="30"/>
  <c r="O39" i="30" s="1"/>
  <c r="O75" i="32"/>
  <c r="R75" i="32" s="1"/>
  <c r="O108" i="32"/>
  <c r="R108" i="32" s="1"/>
  <c r="O49" i="39"/>
  <c r="R49" i="39" s="1"/>
  <c r="O49" i="43"/>
  <c r="R49" i="43" s="1"/>
  <c r="O156" i="40"/>
  <c r="R156" i="40" s="1"/>
  <c r="O52" i="38"/>
  <c r="R52" i="38" s="1"/>
  <c r="O76" i="39"/>
  <c r="R76" i="39" s="1"/>
  <c r="O79" i="45"/>
  <c r="R79" i="45" s="1"/>
  <c r="O42" i="43"/>
  <c r="R42" i="43" s="1"/>
  <c r="O61" i="44"/>
  <c r="R61" i="44" s="1"/>
  <c r="O36" i="45"/>
  <c r="R36" i="45" s="1"/>
  <c r="O50" i="39"/>
  <c r="R50" i="39" s="1"/>
  <c r="O37" i="45"/>
  <c r="R37" i="45" s="1"/>
  <c r="O151" i="40"/>
  <c r="R151" i="40" s="1"/>
  <c r="O87" i="44"/>
  <c r="R87" i="44" s="1"/>
  <c r="O118" i="44"/>
  <c r="R118" i="44" s="1"/>
  <c r="O43" i="40"/>
  <c r="R43" i="40" s="1"/>
  <c r="O94" i="43"/>
  <c r="R94" i="43" s="1"/>
  <c r="O134" i="40"/>
  <c r="R134" i="40" s="1"/>
  <c r="O126" i="40"/>
  <c r="R126" i="40" s="1"/>
  <c r="O56" i="43"/>
  <c r="R56" i="43" s="1"/>
  <c r="O74" i="43"/>
  <c r="R74" i="43" s="1"/>
  <c r="O103" i="44"/>
  <c r="R103" i="44" s="1"/>
  <c r="O78" i="40"/>
  <c r="R78" i="40" s="1"/>
  <c r="O158" i="40"/>
  <c r="R158" i="40" s="1"/>
  <c r="O80" i="44"/>
  <c r="R80" i="44" s="1"/>
  <c r="O94" i="37"/>
  <c r="R94" i="37" s="1"/>
  <c r="O80" i="42"/>
  <c r="R80" i="42" s="1"/>
  <c r="O130" i="44"/>
  <c r="R130" i="44" s="1"/>
  <c r="O33" i="45"/>
  <c r="R33" i="45" s="1"/>
  <c r="O81" i="45"/>
  <c r="R81" i="45" s="1"/>
  <c r="O148" i="40"/>
  <c r="R148" i="40" s="1"/>
  <c r="O33" i="43"/>
  <c r="R33" i="43" s="1"/>
  <c r="O27" i="40"/>
  <c r="R27" i="40" s="1"/>
  <c r="O97" i="37"/>
  <c r="R97" i="37" s="1"/>
  <c r="O84" i="43"/>
  <c r="R84" i="43" s="1"/>
  <c r="O72" i="42"/>
  <c r="R72" i="42" s="1"/>
  <c r="O141" i="40"/>
  <c r="R141" i="40" s="1"/>
  <c r="O37" i="43"/>
  <c r="R37" i="43" s="1"/>
  <c r="O64" i="43"/>
  <c r="R64" i="43" s="1"/>
  <c r="O74" i="40"/>
  <c r="R74" i="40" s="1"/>
  <c r="O61" i="38"/>
  <c r="R61" i="38" s="1"/>
  <c r="L42" i="31"/>
  <c r="O42" i="31" s="1"/>
  <c r="L25" i="36"/>
  <c r="O25" i="36" s="1"/>
  <c r="L40" i="33"/>
  <c r="O40" i="33" s="1"/>
  <c r="L40" i="30"/>
  <c r="O40" i="30" s="1"/>
  <c r="L40" i="27"/>
  <c r="O40" i="27" s="1"/>
  <c r="L29" i="28"/>
  <c r="O29" i="28" s="1"/>
  <c r="L30" i="31"/>
  <c r="O30" i="31" s="1"/>
  <c r="O52" i="32"/>
  <c r="R52" i="32" s="1"/>
  <c r="O60" i="32"/>
  <c r="R60" i="32" s="1"/>
  <c r="O88" i="32"/>
  <c r="R88" i="32" s="1"/>
  <c r="O99" i="32"/>
  <c r="O112" i="32"/>
  <c r="R112" i="32" s="1"/>
  <c r="O224" i="32"/>
  <c r="R224" i="32" s="1"/>
  <c r="O53" i="42"/>
  <c r="R53" i="42" s="1"/>
  <c r="O64" i="37"/>
  <c r="R64" i="37" s="1"/>
  <c r="O58" i="40"/>
  <c r="R58" i="40" s="1"/>
  <c r="O48" i="44"/>
  <c r="R48" i="44" s="1"/>
  <c r="O40" i="42"/>
  <c r="R40" i="42" s="1"/>
  <c r="O109" i="43"/>
  <c r="R109" i="43" s="1"/>
  <c r="O43" i="43"/>
  <c r="R43" i="43" s="1"/>
  <c r="O49" i="42"/>
  <c r="R49" i="42" s="1"/>
  <c r="O106" i="43"/>
  <c r="R106" i="43" s="1"/>
  <c r="O82" i="37"/>
  <c r="R82" i="37" s="1"/>
  <c r="O51" i="43"/>
  <c r="R51" i="43" s="1"/>
  <c r="O72" i="37"/>
  <c r="R72" i="37" s="1"/>
  <c r="O50" i="44"/>
  <c r="R50" i="44" s="1"/>
  <c r="O119" i="44"/>
  <c r="R119" i="44" s="1"/>
  <c r="O108" i="44"/>
  <c r="R108" i="44" s="1"/>
  <c r="O26" i="42"/>
  <c r="R26" i="42" s="1"/>
  <c r="O86" i="45"/>
  <c r="R86" i="45" s="1"/>
  <c r="O33" i="32"/>
  <c r="R33" i="32" s="1"/>
  <c r="O50" i="32"/>
  <c r="R50" i="32" s="1"/>
  <c r="O56" i="32"/>
  <c r="R56" i="32" s="1"/>
  <c r="O72" i="32"/>
  <c r="R72" i="32" s="1"/>
  <c r="O107" i="32"/>
  <c r="R107" i="32" s="1"/>
  <c r="O109" i="32"/>
  <c r="R109" i="32" s="1"/>
  <c r="O135" i="32"/>
  <c r="R135" i="32" s="1"/>
  <c r="O124" i="32"/>
  <c r="R124" i="32" s="1"/>
  <c r="O126" i="32"/>
  <c r="R126" i="32" s="1"/>
  <c r="O222" i="32"/>
  <c r="O105" i="44"/>
  <c r="R105" i="44" s="1"/>
  <c r="O41" i="40"/>
  <c r="R41" i="40" s="1"/>
  <c r="O88" i="37"/>
  <c r="R88" i="37" s="1"/>
  <c r="O42" i="42"/>
  <c r="R42" i="42" s="1"/>
  <c r="O104" i="43"/>
  <c r="R104" i="43" s="1"/>
  <c r="O71" i="42"/>
  <c r="R71" i="42" s="1"/>
  <c r="O111" i="40"/>
  <c r="R111" i="40" s="1"/>
  <c r="O62" i="44"/>
  <c r="R62" i="44" s="1"/>
  <c r="O29" i="43"/>
  <c r="R29" i="43" s="1"/>
  <c r="O31" i="45"/>
  <c r="R31" i="45" s="1"/>
  <c r="O65" i="38"/>
  <c r="R65" i="38" s="1"/>
  <c r="O59" i="45"/>
  <c r="R59" i="45" s="1"/>
  <c r="O94" i="40"/>
  <c r="R94" i="40" s="1"/>
  <c r="O50" i="42"/>
  <c r="R50" i="42" s="1"/>
  <c r="O107" i="40"/>
  <c r="R107" i="40" s="1"/>
  <c r="O99" i="43"/>
  <c r="R99" i="43" s="1"/>
  <c r="O30" i="44"/>
  <c r="R30" i="44" s="1"/>
  <c r="O76" i="43"/>
  <c r="R76" i="43" s="1"/>
  <c r="O38" i="44"/>
  <c r="R38" i="44" s="1"/>
  <c r="O89" i="37"/>
  <c r="R89" i="37" s="1"/>
  <c r="O81" i="43"/>
  <c r="R81" i="43" s="1"/>
  <c r="O86" i="37"/>
  <c r="R86" i="37" s="1"/>
  <c r="O38" i="43"/>
  <c r="R38" i="43" s="1"/>
  <c r="O39" i="39"/>
  <c r="R39" i="39" s="1"/>
  <c r="O52" i="40"/>
  <c r="R52" i="40" s="1"/>
  <c r="O58" i="43"/>
  <c r="R58" i="43" s="1"/>
  <c r="O85" i="39"/>
  <c r="R85" i="39" s="1"/>
  <c r="O54" i="37"/>
  <c r="R54" i="37" s="1"/>
  <c r="O34" i="40"/>
  <c r="R34" i="40" s="1"/>
  <c r="O125" i="44"/>
  <c r="R125" i="44" s="1"/>
  <c r="O36" i="39"/>
  <c r="R36" i="39" s="1"/>
  <c r="O106" i="44"/>
  <c r="R106" i="44" s="1"/>
  <c r="O133" i="44"/>
  <c r="R133" i="44" s="1"/>
  <c r="O59" i="39"/>
  <c r="R59" i="39" s="1"/>
  <c r="O58" i="42"/>
  <c r="R58" i="42" s="1"/>
  <c r="O31" i="40"/>
  <c r="R31" i="40" s="1"/>
  <c r="O25" i="40"/>
  <c r="R25" i="40" s="1"/>
  <c r="O78" i="39"/>
  <c r="R78" i="39" s="1"/>
  <c r="O34" i="42"/>
  <c r="R34" i="42" s="1"/>
  <c r="O62" i="38"/>
  <c r="R62" i="38" s="1"/>
  <c r="O88" i="40"/>
  <c r="R88" i="40" s="1"/>
  <c r="O79" i="37"/>
  <c r="R79" i="37" s="1"/>
  <c r="O43" i="45"/>
  <c r="R43" i="45" s="1"/>
  <c r="O55" i="38"/>
  <c r="R55" i="38" s="1"/>
  <c r="O85" i="42"/>
  <c r="R85" i="42" s="1"/>
  <c r="O55" i="42"/>
  <c r="R55" i="42" s="1"/>
  <c r="O51" i="40"/>
  <c r="R51" i="40" s="1"/>
  <c r="O89" i="39"/>
  <c r="R89" i="39" s="1"/>
  <c r="O84" i="37"/>
  <c r="R84" i="37" s="1"/>
  <c r="O99" i="44"/>
  <c r="R99" i="44" s="1"/>
  <c r="O94" i="44"/>
  <c r="R94" i="44" s="1"/>
  <c r="O66" i="43"/>
  <c r="R66" i="43" s="1"/>
  <c r="O26" i="40"/>
  <c r="R26" i="40" s="1"/>
  <c r="O51" i="37"/>
  <c r="R51" i="37" s="1"/>
  <c r="O100" i="40"/>
  <c r="R100" i="40" s="1"/>
  <c r="O31" i="42"/>
  <c r="R31" i="42" s="1"/>
  <c r="O29" i="39"/>
  <c r="R29" i="39" s="1"/>
  <c r="O73" i="44"/>
  <c r="R73" i="44" s="1"/>
  <c r="O73" i="39"/>
  <c r="R73" i="39" s="1"/>
  <c r="O75" i="37"/>
  <c r="R75" i="37" s="1"/>
  <c r="O65" i="39"/>
  <c r="R65" i="39" s="1"/>
  <c r="O108" i="37"/>
  <c r="R108" i="37" s="1"/>
  <c r="O112" i="44"/>
  <c r="R112" i="44" s="1"/>
  <c r="O124" i="44"/>
  <c r="R124" i="44" s="1"/>
  <c r="O84" i="40"/>
  <c r="R84" i="40" s="1"/>
  <c r="O80" i="43"/>
  <c r="R80" i="43" s="1"/>
  <c r="O55" i="45"/>
  <c r="R55" i="45" s="1"/>
  <c r="O82" i="42"/>
  <c r="R82" i="42" s="1"/>
  <c r="O66" i="40"/>
  <c r="R66" i="40" s="1"/>
  <c r="O79" i="39"/>
  <c r="R79" i="39" s="1"/>
  <c r="O73" i="45"/>
  <c r="R73" i="45" s="1"/>
  <c r="O38" i="40"/>
  <c r="R38" i="40" s="1"/>
  <c r="O82" i="43"/>
  <c r="R82" i="43" s="1"/>
  <c r="O54" i="44"/>
  <c r="R54" i="44" s="1"/>
  <c r="O102" i="40"/>
  <c r="R102" i="40" s="1"/>
  <c r="O131" i="44"/>
  <c r="R131" i="44" s="1"/>
  <c r="O109" i="37"/>
  <c r="R109" i="37" s="1"/>
  <c r="O64" i="42"/>
  <c r="R64" i="42" s="1"/>
  <c r="O40" i="43"/>
  <c r="R40" i="43" s="1"/>
  <c r="O54" i="42"/>
  <c r="R54" i="42" s="1"/>
  <c r="O42" i="45"/>
  <c r="R42" i="45" s="1"/>
  <c r="O40" i="44"/>
  <c r="R40" i="44" s="1"/>
  <c r="O62" i="39"/>
  <c r="R62" i="39" s="1"/>
  <c r="O98" i="40"/>
  <c r="R98" i="40" s="1"/>
  <c r="O135" i="44"/>
  <c r="R135" i="44" s="1"/>
  <c r="O39" i="43"/>
  <c r="R39" i="43" s="1"/>
  <c r="O38" i="42"/>
  <c r="R38" i="42" s="1"/>
  <c r="O74" i="45"/>
  <c r="R74" i="45" s="1"/>
  <c r="O154" i="40"/>
  <c r="R154" i="40" s="1"/>
  <c r="O26" i="39"/>
  <c r="R26" i="39" s="1"/>
  <c r="O142" i="40"/>
  <c r="R142" i="40" s="1"/>
  <c r="O65" i="37"/>
  <c r="R65" i="37" s="1"/>
  <c r="O25" i="39"/>
  <c r="R25" i="39" s="1"/>
  <c r="O97" i="44"/>
  <c r="R97" i="44" s="1"/>
  <c r="O83" i="40"/>
  <c r="R83" i="40" s="1"/>
  <c r="O82" i="39"/>
  <c r="R82" i="39" s="1"/>
  <c r="O54" i="40"/>
  <c r="R54" i="40" s="1"/>
  <c r="O79" i="44"/>
  <c r="R79" i="44" s="1"/>
  <c r="O63" i="37"/>
  <c r="R63" i="37" s="1"/>
  <c r="O71" i="45"/>
  <c r="R71" i="45" s="1"/>
  <c r="O63" i="44"/>
  <c r="R63" i="44" s="1"/>
  <c r="O87" i="37"/>
  <c r="R87" i="37" s="1"/>
  <c r="O58" i="38"/>
  <c r="R58" i="38" s="1"/>
  <c r="O103" i="37"/>
  <c r="R103" i="37" s="1"/>
  <c r="O77" i="40"/>
  <c r="R77" i="40" s="1"/>
  <c r="O96" i="37"/>
  <c r="R96" i="37" s="1"/>
  <c r="O39" i="45"/>
  <c r="R39" i="45" s="1"/>
  <c r="L37" i="31"/>
  <c r="O37" i="31" s="1"/>
  <c r="L36" i="35"/>
  <c r="O36" i="35" s="1"/>
  <c r="L36" i="31"/>
  <c r="O36" i="31" s="1"/>
  <c r="L26" i="33"/>
  <c r="O26" i="33" s="1"/>
  <c r="L35" i="29"/>
  <c r="O35" i="29" s="1"/>
  <c r="L35" i="27"/>
  <c r="O35" i="27" s="1"/>
  <c r="L32" i="23"/>
  <c r="O32" i="23" s="1"/>
  <c r="L39" i="27"/>
  <c r="O39" i="27" s="1"/>
  <c r="L27" i="31"/>
  <c r="O27" i="31" s="1"/>
  <c r="L36" i="27"/>
  <c r="O36" i="27" s="1"/>
  <c r="L33" i="28"/>
  <c r="O33" i="28" s="1"/>
  <c r="L41" i="23"/>
  <c r="O41" i="23" s="1"/>
  <c r="L35" i="34"/>
  <c r="O35" i="34" s="1"/>
  <c r="L33" i="23"/>
  <c r="O33" i="23" s="1"/>
  <c r="L41" i="35"/>
  <c r="O41" i="35" s="1"/>
  <c r="L26" i="31"/>
  <c r="O26" i="31" s="1"/>
  <c r="L37" i="35"/>
  <c r="O37" i="35" s="1"/>
  <c r="L41" i="36"/>
  <c r="O41" i="36" s="1"/>
  <c r="O119" i="40"/>
  <c r="R119" i="40" s="1"/>
  <c r="O30" i="43"/>
  <c r="R30" i="43" s="1"/>
  <c r="O88" i="39"/>
  <c r="R88" i="39" s="1"/>
  <c r="O123" i="40"/>
  <c r="R123" i="40" s="1"/>
  <c r="O100" i="43"/>
  <c r="R100" i="43" s="1"/>
  <c r="O27" i="45"/>
  <c r="R27" i="45" s="1"/>
  <c r="O34" i="45"/>
  <c r="R34" i="45" s="1"/>
  <c r="O50" i="40"/>
  <c r="R50" i="40" s="1"/>
  <c r="O56" i="40"/>
  <c r="R56" i="40" s="1"/>
  <c r="O60" i="39"/>
  <c r="R60" i="39" s="1"/>
  <c r="O35" i="45"/>
  <c r="R35" i="45" s="1"/>
  <c r="O60" i="38"/>
  <c r="R60" i="38" s="1"/>
  <c r="O97" i="40"/>
  <c r="R97" i="40" s="1"/>
  <c r="O62" i="40"/>
  <c r="R62" i="40" s="1"/>
  <c r="O41" i="42"/>
  <c r="R41" i="42" s="1"/>
  <c r="O57" i="44"/>
  <c r="R57" i="44" s="1"/>
  <c r="O51" i="38"/>
  <c r="R51" i="38" s="1"/>
  <c r="O31" i="43"/>
  <c r="R31" i="43" s="1"/>
  <c r="O31" i="39"/>
  <c r="R31" i="39" s="1"/>
  <c r="O89" i="43"/>
  <c r="R89" i="43" s="1"/>
  <c r="O37" i="42"/>
  <c r="R37" i="42" s="1"/>
  <c r="O25" i="43"/>
  <c r="R25" i="43" s="1"/>
  <c r="L38" i="30"/>
  <c r="O38" i="30" s="1"/>
  <c r="L42" i="27"/>
  <c r="O42" i="27" s="1"/>
  <c r="L32" i="28"/>
  <c r="O32" i="28" s="1"/>
  <c r="L30" i="28"/>
  <c r="O30" i="28" s="1"/>
  <c r="L38" i="27"/>
  <c r="O38" i="27" s="1"/>
  <c r="L33" i="35"/>
  <c r="O33" i="35" s="1"/>
  <c r="O36" i="32"/>
  <c r="R36" i="32" s="1"/>
  <c r="O130" i="32"/>
  <c r="R130" i="32" s="1"/>
  <c r="O218" i="32"/>
  <c r="R218" i="32" s="1"/>
  <c r="O58" i="37"/>
  <c r="R58" i="37" s="1"/>
  <c r="O27" i="42"/>
  <c r="R27" i="42" s="1"/>
  <c r="O122" i="40"/>
  <c r="R122" i="40" s="1"/>
  <c r="O64" i="44"/>
  <c r="R64" i="44" s="1"/>
  <c r="O33" i="44"/>
  <c r="R33" i="44" s="1"/>
  <c r="O146" i="40"/>
  <c r="R146" i="40" s="1"/>
  <c r="O53" i="43"/>
  <c r="R53" i="43" s="1"/>
  <c r="O51" i="39"/>
  <c r="R51" i="39" s="1"/>
  <c r="O49" i="45"/>
  <c r="R49" i="45" s="1"/>
  <c r="O30" i="39"/>
  <c r="R30" i="39" s="1"/>
  <c r="O86" i="43"/>
  <c r="R86" i="43" s="1"/>
  <c r="O37" i="39"/>
  <c r="R37" i="39" s="1"/>
  <c r="O127" i="40"/>
  <c r="R127" i="40" s="1"/>
  <c r="O83" i="43"/>
  <c r="R83" i="43" s="1"/>
  <c r="O102" i="44"/>
  <c r="R102" i="44" s="1"/>
  <c r="O86" i="44"/>
  <c r="R86" i="44" s="1"/>
  <c r="O28" i="45"/>
  <c r="R28" i="45" s="1"/>
  <c r="O76" i="42"/>
  <c r="R76" i="42" s="1"/>
  <c r="O98" i="44"/>
  <c r="R98" i="44" s="1"/>
  <c r="O109" i="44"/>
  <c r="R109" i="44" s="1"/>
  <c r="O95" i="37"/>
  <c r="R95" i="37" s="1"/>
  <c r="O60" i="42"/>
  <c r="R60" i="42" s="1"/>
  <c r="O61" i="40"/>
  <c r="R61" i="40" s="1"/>
  <c r="O65" i="45"/>
  <c r="R65" i="45" s="1"/>
  <c r="O155" i="40"/>
  <c r="R155" i="40" s="1"/>
  <c r="O102" i="43"/>
  <c r="R102" i="43" s="1"/>
  <c r="O40" i="39"/>
  <c r="R40" i="39" s="1"/>
  <c r="O77" i="44"/>
  <c r="R77" i="44" s="1"/>
  <c r="L36" i="23"/>
  <c r="O36" i="23" s="1"/>
  <c r="L37" i="28"/>
  <c r="O37" i="28" s="1"/>
  <c r="L34" i="36"/>
  <c r="O34" i="36" s="1"/>
  <c r="L27" i="35"/>
  <c r="O27" i="35" s="1"/>
  <c r="O88" i="45"/>
  <c r="R88" i="45" s="1"/>
  <c r="O97" i="43"/>
  <c r="R97" i="43" s="1"/>
  <c r="O100" i="37"/>
  <c r="R100" i="37" s="1"/>
  <c r="O112" i="43"/>
  <c r="R112" i="43" s="1"/>
  <c r="O145" i="40"/>
  <c r="R145" i="40" s="1"/>
  <c r="O71" i="40"/>
  <c r="R71" i="40" s="1"/>
  <c r="O72" i="39"/>
  <c r="R72" i="39" s="1"/>
  <c r="O56" i="45"/>
  <c r="R56" i="45" s="1"/>
  <c r="O88" i="43"/>
  <c r="R88" i="43" s="1"/>
  <c r="O73" i="40"/>
  <c r="R73" i="40" s="1"/>
  <c r="O65" i="44"/>
  <c r="R65" i="44" s="1"/>
  <c r="O85" i="44"/>
  <c r="R85" i="44" s="1"/>
  <c r="O87" i="42"/>
  <c r="R87" i="42" s="1"/>
  <c r="O76" i="40"/>
  <c r="R76" i="40" s="1"/>
  <c r="O28" i="42"/>
  <c r="R28" i="42" s="1"/>
  <c r="O48" i="37"/>
  <c r="R48" i="37" s="1"/>
  <c r="O80" i="45"/>
  <c r="R80" i="45" s="1"/>
  <c r="O41" i="45"/>
  <c r="R41" i="45" s="1"/>
  <c r="O64" i="40"/>
  <c r="R64" i="40" s="1"/>
  <c r="O80" i="40"/>
  <c r="R80" i="40" s="1"/>
  <c r="L40" i="35"/>
  <c r="O40" i="35" s="1"/>
  <c r="L29" i="27"/>
  <c r="O29" i="27" s="1"/>
  <c r="L30" i="33"/>
  <c r="O30" i="33" s="1"/>
  <c r="L31" i="35"/>
  <c r="O31" i="35" s="1"/>
  <c r="L27" i="23"/>
  <c r="O27" i="23" s="1"/>
  <c r="L32" i="31"/>
  <c r="O32" i="31" s="1"/>
  <c r="O61" i="32"/>
  <c r="R61" i="32" s="1"/>
  <c r="O38" i="39"/>
  <c r="R38" i="39" s="1"/>
  <c r="O74" i="44"/>
  <c r="R74" i="44" s="1"/>
  <c r="O117" i="40"/>
  <c r="R117" i="40" s="1"/>
  <c r="O28" i="39"/>
  <c r="R28" i="39" s="1"/>
  <c r="O52" i="43"/>
  <c r="R52" i="43" s="1"/>
  <c r="O38" i="45"/>
  <c r="R38" i="45" s="1"/>
  <c r="O117" i="44"/>
  <c r="R117" i="44" s="1"/>
  <c r="O77" i="37"/>
  <c r="R77" i="37" s="1"/>
  <c r="O62" i="37"/>
  <c r="R62" i="37" s="1"/>
  <c r="O71" i="39"/>
  <c r="R71" i="39" s="1"/>
  <c r="O51" i="42"/>
  <c r="R51" i="42" s="1"/>
  <c r="O77" i="45"/>
  <c r="R77" i="45" s="1"/>
  <c r="O107" i="37"/>
  <c r="R107" i="37" s="1"/>
  <c r="O66" i="38"/>
  <c r="R66" i="38" s="1"/>
  <c r="O121" i="40"/>
  <c r="R121" i="40" s="1"/>
  <c r="O65" i="43"/>
  <c r="R65" i="43" s="1"/>
  <c r="O101" i="37"/>
  <c r="R101" i="37" s="1"/>
  <c r="O53" i="39"/>
  <c r="R53" i="39" s="1"/>
  <c r="O36" i="40"/>
  <c r="R36" i="40" s="1"/>
  <c r="O71" i="37"/>
  <c r="R71" i="37" s="1"/>
  <c r="O129" i="40"/>
  <c r="R129" i="40" s="1"/>
  <c r="O82" i="40"/>
  <c r="R82" i="40" s="1"/>
  <c r="O87" i="43"/>
  <c r="R87" i="43" s="1"/>
  <c r="O65" i="40"/>
  <c r="R65" i="40" s="1"/>
  <c r="O57" i="39"/>
  <c r="R57" i="39" s="1"/>
  <c r="O37" i="40"/>
  <c r="R37" i="40" s="1"/>
  <c r="O110" i="40"/>
  <c r="R110" i="40" s="1"/>
  <c r="O74" i="42"/>
  <c r="R74" i="42" s="1"/>
  <c r="O28" i="44"/>
  <c r="R28" i="44" s="1"/>
  <c r="O101" i="44"/>
  <c r="R101" i="44" s="1"/>
  <c r="O56" i="44"/>
  <c r="R56" i="44" s="1"/>
  <c r="O76" i="44"/>
  <c r="R76" i="44" s="1"/>
  <c r="O99" i="40"/>
  <c r="R99" i="40" s="1"/>
  <c r="O34" i="39"/>
  <c r="R34" i="39" s="1"/>
  <c r="O56" i="38"/>
  <c r="R56" i="38" s="1"/>
  <c r="O63" i="39"/>
  <c r="R63" i="39" s="1"/>
  <c r="O29" i="42"/>
  <c r="R29" i="42" s="1"/>
  <c r="O88" i="44"/>
  <c r="R88" i="44" s="1"/>
  <c r="O112" i="40"/>
  <c r="R112" i="40" s="1"/>
  <c r="L43" i="27"/>
  <c r="O43" i="27" s="1"/>
  <c r="L27" i="30"/>
  <c r="O27" i="30" s="1"/>
  <c r="L28" i="28"/>
  <c r="O28" i="28" s="1"/>
  <c r="L33" i="31"/>
  <c r="O33" i="31" s="1"/>
  <c r="L34" i="28"/>
  <c r="O34" i="28" s="1"/>
  <c r="L42" i="29"/>
  <c r="O42" i="29" s="1"/>
  <c r="L29" i="33"/>
  <c r="O29" i="33" s="1"/>
  <c r="O83" i="32"/>
  <c r="R83" i="32" s="1"/>
  <c r="O80" i="32"/>
  <c r="R80" i="32" s="1"/>
  <c r="O53" i="37"/>
  <c r="R53" i="37" s="1"/>
  <c r="O79" i="43"/>
  <c r="R79" i="43" s="1"/>
  <c r="O82" i="44"/>
  <c r="R82" i="44" s="1"/>
  <c r="O120" i="40"/>
  <c r="R120" i="40" s="1"/>
  <c r="O118" i="40"/>
  <c r="R118" i="40" s="1"/>
  <c r="O55" i="40"/>
  <c r="R55" i="40" s="1"/>
  <c r="O52" i="37"/>
  <c r="R52" i="37" s="1"/>
  <c r="O80" i="37"/>
  <c r="R80" i="37" s="1"/>
  <c r="O98" i="37"/>
  <c r="R98" i="37" s="1"/>
  <c r="O32" i="39"/>
  <c r="R32" i="39" s="1"/>
  <c r="O62" i="42"/>
  <c r="R62" i="42" s="1"/>
  <c r="O43" i="42"/>
  <c r="R43" i="42" s="1"/>
  <c r="O149" i="40"/>
  <c r="R149" i="40" s="1"/>
  <c r="O104" i="40"/>
  <c r="R104" i="40" s="1"/>
  <c r="O55" i="44"/>
  <c r="R55" i="44" s="1"/>
  <c r="O63" i="40"/>
  <c r="R63" i="40" s="1"/>
  <c r="O80" i="39"/>
  <c r="R80" i="39" s="1"/>
  <c r="O66" i="39"/>
  <c r="R66" i="39" s="1"/>
  <c r="O66" i="42"/>
  <c r="R66" i="42" s="1"/>
  <c r="O66" i="45"/>
  <c r="R66" i="45" s="1"/>
  <c r="O88" i="42"/>
  <c r="R88" i="42" s="1"/>
  <c r="O60" i="37"/>
  <c r="R60" i="37" s="1"/>
  <c r="O74" i="39"/>
  <c r="R74" i="39" s="1"/>
  <c r="O32" i="44"/>
  <c r="R32" i="44" s="1"/>
  <c r="O77" i="43"/>
  <c r="R77" i="43" s="1"/>
  <c r="O150" i="40"/>
  <c r="R150" i="40" s="1"/>
  <c r="O132" i="44"/>
  <c r="R132" i="44" s="1"/>
  <c r="O35" i="42"/>
  <c r="R35" i="42" s="1"/>
  <c r="O72" i="45"/>
  <c r="R72" i="45" s="1"/>
  <c r="O106" i="37"/>
  <c r="R106" i="37" s="1"/>
  <c r="O86" i="42"/>
  <c r="R86" i="42" s="1"/>
  <c r="O78" i="43"/>
  <c r="R78" i="43" s="1"/>
  <c r="O33" i="42"/>
  <c r="R33" i="42" s="1"/>
  <c r="O140" i="40"/>
  <c r="R140" i="40" s="1"/>
  <c r="O59" i="44"/>
  <c r="R59" i="44" s="1"/>
  <c r="O32" i="43"/>
  <c r="R32" i="43" s="1"/>
  <c r="O73" i="43"/>
  <c r="R73" i="43" s="1"/>
  <c r="O42" i="39"/>
  <c r="R42" i="39" s="1"/>
  <c r="O33" i="40"/>
  <c r="R33" i="40" s="1"/>
  <c r="O29" i="45"/>
  <c r="R29" i="45" s="1"/>
  <c r="O32" i="40"/>
  <c r="R32" i="40" s="1"/>
  <c r="O81" i="42"/>
  <c r="R81" i="42" s="1"/>
  <c r="O50" i="43"/>
  <c r="R50" i="43" s="1"/>
  <c r="O62" i="43"/>
  <c r="R62" i="43" s="1"/>
  <c r="O60" i="40"/>
  <c r="R60" i="40" s="1"/>
  <c r="O60" i="44"/>
  <c r="R60" i="44" s="1"/>
  <c r="O61" i="43"/>
  <c r="R61" i="43" s="1"/>
  <c r="O84" i="39"/>
  <c r="R84" i="39" s="1"/>
  <c r="O29" i="40"/>
  <c r="R29" i="40" s="1"/>
  <c r="O78" i="45"/>
  <c r="R78" i="45" s="1"/>
  <c r="O105" i="43"/>
  <c r="R105" i="43" s="1"/>
  <c r="O105" i="40"/>
  <c r="R105" i="40" s="1"/>
  <c r="O83" i="44"/>
  <c r="R83" i="44" s="1"/>
  <c r="O110" i="44"/>
  <c r="R110" i="44" s="1"/>
  <c r="O58" i="39"/>
  <c r="R58" i="39" s="1"/>
  <c r="O87" i="40"/>
  <c r="R87" i="40" s="1"/>
  <c r="O49" i="44"/>
  <c r="R49" i="44" s="1"/>
  <c r="O153" i="40"/>
  <c r="R153" i="40" s="1"/>
  <c r="O34" i="44"/>
  <c r="R34" i="44" s="1"/>
  <c r="O87" i="39"/>
  <c r="R87" i="39" s="1"/>
  <c r="O111" i="37"/>
  <c r="R111" i="37" s="1"/>
  <c r="O61" i="45"/>
  <c r="R61" i="45" s="1"/>
  <c r="O66" i="37"/>
  <c r="R66" i="37" s="1"/>
  <c r="O50" i="45"/>
  <c r="R50" i="45" s="1"/>
  <c r="O108" i="40"/>
  <c r="R108" i="40" s="1"/>
  <c r="O105" i="37"/>
  <c r="R105" i="37" s="1"/>
  <c r="O132" i="40"/>
  <c r="R132" i="40" s="1"/>
  <c r="O66" i="44"/>
  <c r="R66" i="44" s="1"/>
  <c r="O96" i="40"/>
  <c r="R96" i="40" s="1"/>
  <c r="O130" i="40"/>
  <c r="R130" i="40" s="1"/>
  <c r="O121" i="44"/>
  <c r="R121" i="44" s="1"/>
  <c r="O122" i="44"/>
  <c r="R122" i="44" s="1"/>
  <c r="O110" i="37"/>
  <c r="R110" i="37" s="1"/>
  <c r="O134" i="44"/>
  <c r="R134" i="44" s="1"/>
  <c r="O54" i="39"/>
  <c r="R54" i="39" s="1"/>
  <c r="O50" i="38"/>
  <c r="R50" i="38" s="1"/>
  <c r="O42" i="40"/>
  <c r="R42" i="40" s="1"/>
  <c r="O49" i="38"/>
  <c r="R49" i="38" s="1"/>
  <c r="O53" i="38"/>
  <c r="R53" i="38" s="1"/>
  <c r="O124" i="40"/>
  <c r="R124" i="40" s="1"/>
  <c r="O100" i="44"/>
  <c r="R100" i="44" s="1"/>
  <c r="O55" i="37"/>
  <c r="R55" i="37" s="1"/>
  <c r="O84" i="44"/>
  <c r="R84" i="44" s="1"/>
  <c r="O95" i="40"/>
  <c r="R95" i="40" s="1"/>
  <c r="O127" i="44"/>
  <c r="R127" i="44" s="1"/>
  <c r="O53" i="44"/>
  <c r="R53" i="44" s="1"/>
  <c r="O81" i="40"/>
  <c r="R81" i="40" s="1"/>
  <c r="O48" i="43"/>
  <c r="R48" i="43" s="1"/>
  <c r="O64" i="39"/>
  <c r="R64" i="39" s="1"/>
  <c r="O99" i="37"/>
  <c r="R99" i="37" s="1"/>
  <c r="O84" i="45"/>
  <c r="R84" i="45" s="1"/>
  <c r="L43" i="28"/>
  <c r="O43" i="28" s="1"/>
  <c r="L38" i="35"/>
  <c r="O38" i="35" s="1"/>
  <c r="L43" i="29"/>
  <c r="O43" i="29" s="1"/>
  <c r="L35" i="31"/>
  <c r="O35" i="31" s="1"/>
  <c r="L30" i="35"/>
  <c r="O30" i="35" s="1"/>
  <c r="L28" i="33"/>
  <c r="O28" i="33" s="1"/>
  <c r="L40" i="31"/>
  <c r="O40" i="31" s="1"/>
  <c r="L35" i="23"/>
  <c r="O35" i="23" s="1"/>
  <c r="L37" i="30"/>
  <c r="O37" i="30" s="1"/>
  <c r="L32" i="33"/>
  <c r="O32" i="33" s="1"/>
  <c r="L38" i="31"/>
  <c r="O38" i="31" s="1"/>
  <c r="L42" i="30"/>
  <c r="O42" i="30" s="1"/>
  <c r="L42" i="23"/>
  <c r="O42" i="23" s="1"/>
  <c r="L39" i="29"/>
  <c r="O39" i="29" s="1"/>
  <c r="L37" i="34"/>
  <c r="O37" i="34" s="1"/>
  <c r="L29" i="34"/>
  <c r="O29" i="34" s="1"/>
  <c r="L29" i="23"/>
  <c r="O29" i="23" s="1"/>
  <c r="L34" i="31"/>
  <c r="O34" i="31" s="1"/>
  <c r="O43" i="39"/>
  <c r="R43" i="39" s="1"/>
  <c r="O83" i="39"/>
  <c r="R83" i="39" s="1"/>
  <c r="O133" i="40"/>
  <c r="R133" i="40" s="1"/>
  <c r="O81" i="37"/>
  <c r="R81" i="37" s="1"/>
  <c r="O60" i="43"/>
  <c r="R60" i="43" s="1"/>
  <c r="O57" i="38"/>
  <c r="R57" i="38" s="1"/>
  <c r="O81" i="39"/>
  <c r="R81" i="39" s="1"/>
  <c r="O59" i="42"/>
  <c r="R59" i="42" s="1"/>
  <c r="O29" i="44"/>
  <c r="R29" i="44" s="1"/>
  <c r="O32" i="42"/>
  <c r="R32" i="42" s="1"/>
  <c r="O40" i="40"/>
  <c r="R40" i="40" s="1"/>
  <c r="O52" i="42"/>
  <c r="R52" i="42" s="1"/>
  <c r="O111" i="44"/>
  <c r="R111" i="44" s="1"/>
  <c r="O41" i="43"/>
  <c r="R41" i="43" s="1"/>
  <c r="O57" i="45"/>
  <c r="R57" i="45" s="1"/>
  <c r="O95" i="43"/>
  <c r="R95" i="43" s="1"/>
  <c r="O89" i="42"/>
  <c r="R89" i="42" s="1"/>
  <c r="O36" i="44"/>
  <c r="R36" i="44" s="1"/>
  <c r="O30" i="45"/>
  <c r="R30" i="45" s="1"/>
  <c r="O57" i="37"/>
  <c r="R57" i="37" s="1"/>
  <c r="O54" i="43"/>
  <c r="R54" i="43" s="1"/>
  <c r="O36" i="42"/>
  <c r="R36" i="42" s="1"/>
  <c r="O126" i="44"/>
  <c r="R126" i="44" s="1"/>
  <c r="O50" i="37"/>
  <c r="R50" i="37" s="1"/>
  <c r="O49" i="37"/>
  <c r="R49" i="37" s="1"/>
  <c r="O35" i="44"/>
  <c r="R35" i="44" s="1"/>
  <c r="O59" i="38"/>
  <c r="R59" i="38" s="1"/>
  <c r="O65" i="42"/>
  <c r="R65" i="42" s="1"/>
  <c r="O72" i="44"/>
  <c r="R72" i="44" s="1"/>
  <c r="O103" i="40"/>
  <c r="R103" i="40" s="1"/>
  <c r="O28" i="43"/>
  <c r="R28" i="43" s="1"/>
  <c r="O27" i="44"/>
  <c r="R27" i="44" s="1"/>
  <c r="O60" i="45"/>
  <c r="R60" i="45" s="1"/>
  <c r="O56" i="42"/>
  <c r="R56" i="42" s="1"/>
  <c r="O96" i="44"/>
  <c r="R96" i="44" s="1"/>
  <c r="O82" i="45"/>
  <c r="R82" i="45" s="1"/>
  <c r="O48" i="39"/>
  <c r="R48" i="39" s="1"/>
  <c r="O52" i="44"/>
  <c r="R52" i="44" s="1"/>
  <c r="O64" i="38"/>
  <c r="R64" i="38" s="1"/>
  <c r="O56" i="37"/>
  <c r="R56" i="37" s="1"/>
  <c r="O36" i="43"/>
  <c r="R36" i="43" s="1"/>
  <c r="O32" i="45"/>
  <c r="R32" i="45" s="1"/>
  <c r="O43" i="44"/>
  <c r="R43" i="44" s="1"/>
  <c r="O89" i="40"/>
  <c r="R89" i="40" s="1"/>
  <c r="O59" i="40"/>
  <c r="R59" i="40" s="1"/>
  <c r="O78" i="42"/>
  <c r="R78" i="42" s="1"/>
  <c r="O53" i="45"/>
  <c r="R53" i="45" s="1"/>
  <c r="O61" i="39"/>
  <c r="R61" i="39" s="1"/>
  <c r="O103" i="43"/>
  <c r="R103" i="43" s="1"/>
  <c r="O96" i="43"/>
  <c r="R96" i="43" s="1"/>
  <c r="O25" i="45"/>
  <c r="R25" i="45" s="1"/>
  <c r="O83" i="45"/>
  <c r="R83" i="45" s="1"/>
  <c r="O33" i="39"/>
  <c r="R33" i="39" s="1"/>
  <c r="O125" i="40"/>
  <c r="R125" i="40" s="1"/>
  <c r="O106" i="40"/>
  <c r="R106" i="40" s="1"/>
  <c r="O31" i="44"/>
  <c r="R31" i="44" s="1"/>
  <c r="O25" i="44"/>
  <c r="R25" i="44" s="1"/>
  <c r="O39" i="40"/>
  <c r="R39" i="40" s="1"/>
  <c r="O63" i="45"/>
  <c r="R63" i="45" s="1"/>
  <c r="O78" i="37"/>
  <c r="R78" i="37" s="1"/>
  <c r="O74" i="37"/>
  <c r="R74" i="37" s="1"/>
  <c r="O39" i="42"/>
  <c r="R39" i="42" s="1"/>
  <c r="O34" i="43"/>
  <c r="R34" i="43" s="1"/>
  <c r="O54" i="45"/>
  <c r="R54" i="45" s="1"/>
  <c r="O89" i="45"/>
  <c r="R89" i="45" s="1"/>
  <c r="O102" i="37"/>
  <c r="R102" i="37" s="1"/>
  <c r="O128" i="40"/>
  <c r="R128" i="40" s="1"/>
  <c r="O129" i="44"/>
  <c r="R129" i="44" s="1"/>
  <c r="O109" i="40"/>
  <c r="R109" i="40" s="1"/>
  <c r="O42" i="44"/>
  <c r="R42" i="44" s="1"/>
  <c r="O87" i="45"/>
  <c r="R87" i="45" s="1"/>
  <c r="O48" i="45"/>
  <c r="R48" i="45" s="1"/>
  <c r="O35" i="43"/>
  <c r="R35" i="43" s="1"/>
  <c r="O75" i="44"/>
  <c r="R75" i="44" s="1"/>
  <c r="O107" i="44"/>
  <c r="R107" i="44" s="1"/>
  <c r="O30" i="42"/>
  <c r="R30" i="42" s="1"/>
  <c r="O86" i="40"/>
  <c r="R86" i="40" s="1"/>
  <c r="O53" i="40"/>
  <c r="R53" i="40" s="1"/>
  <c r="O40" i="45"/>
  <c r="R40" i="45" s="1"/>
  <c r="O77" i="39"/>
  <c r="R77" i="39" s="1"/>
  <c r="O71" i="43"/>
  <c r="R71" i="43" s="1"/>
  <c r="O83" i="37"/>
  <c r="R83" i="37" s="1"/>
  <c r="O64" i="45"/>
  <c r="R64" i="45" s="1"/>
  <c r="O62" i="45"/>
  <c r="R62" i="45" s="1"/>
  <c r="L31" i="28"/>
  <c r="O31" i="28" s="1"/>
  <c r="L39" i="34"/>
  <c r="O39" i="34" s="1"/>
  <c r="L38" i="29"/>
  <c r="O38" i="29" s="1"/>
  <c r="L41" i="30"/>
  <c r="O41" i="30" s="1"/>
  <c r="L37" i="27"/>
  <c r="O37" i="27" s="1"/>
  <c r="L25" i="31"/>
  <c r="O25" i="31" s="1"/>
  <c r="L36" i="33"/>
  <c r="O36" i="33" s="1"/>
  <c r="L28" i="35"/>
  <c r="O28" i="35" s="1"/>
  <c r="L41" i="33"/>
  <c r="O41" i="33" s="1"/>
  <c r="L41" i="34"/>
  <c r="O41" i="34" s="1"/>
  <c r="L26" i="23"/>
  <c r="O26" i="23" s="1"/>
  <c r="L32" i="30"/>
  <c r="O32" i="30" s="1"/>
  <c r="L36" i="28"/>
  <c r="O36" i="28" s="1"/>
  <c r="L36" i="30"/>
  <c r="O36" i="30" s="1"/>
  <c r="L30" i="30"/>
  <c r="O30" i="30" s="1"/>
  <c r="L32" i="27"/>
  <c r="O32" i="27" s="1"/>
  <c r="L38" i="23"/>
  <c r="O38" i="23" s="1"/>
  <c r="L40" i="28"/>
  <c r="O40" i="28" s="1"/>
  <c r="L41" i="28"/>
  <c r="O41" i="28" s="1"/>
  <c r="L33" i="30"/>
  <c r="O33" i="30" s="1"/>
  <c r="L28" i="31"/>
  <c r="O28" i="31" s="1"/>
  <c r="L43" i="30"/>
  <c r="O43" i="30" s="1"/>
  <c r="L41" i="29"/>
  <c r="O41" i="29" s="1"/>
  <c r="L31" i="27"/>
  <c r="O31" i="27" s="1"/>
  <c r="L42" i="33"/>
  <c r="O42" i="33" s="1"/>
  <c r="L43" i="36"/>
  <c r="O43" i="36" s="1"/>
  <c r="L39" i="31"/>
  <c r="O39" i="31" s="1"/>
  <c r="L34" i="27"/>
  <c r="O34" i="27" s="1"/>
  <c r="L29" i="30"/>
  <c r="O29" i="30" s="1"/>
  <c r="L39" i="35"/>
  <c r="O39" i="35" s="1"/>
  <c r="L34" i="29"/>
  <c r="O34" i="29" s="1"/>
  <c r="L35" i="35"/>
  <c r="O35" i="35" s="1"/>
  <c r="L41" i="31"/>
  <c r="O41" i="31" s="1"/>
  <c r="L29" i="35"/>
  <c r="O29" i="35" s="1"/>
  <c r="L33" i="33"/>
  <c r="O33" i="33" s="1"/>
  <c r="O76" i="37"/>
  <c r="R76" i="37" s="1"/>
  <c r="O27" i="43"/>
  <c r="R27" i="43" s="1"/>
  <c r="O120" i="44"/>
  <c r="R120" i="44" s="1"/>
  <c r="O143" i="40"/>
  <c r="R143" i="40" s="1"/>
  <c r="O30" i="40"/>
  <c r="R30" i="40" s="1"/>
  <c r="O78" i="44"/>
  <c r="R78" i="44" s="1"/>
  <c r="O49" i="40"/>
  <c r="R49" i="40" s="1"/>
  <c r="O57" i="40"/>
  <c r="R57" i="40" s="1"/>
  <c r="O89" i="44"/>
  <c r="R89" i="44" s="1"/>
  <c r="O59" i="43"/>
  <c r="R59" i="43" s="1"/>
  <c r="O86" i="39"/>
  <c r="R86" i="39" s="1"/>
  <c r="O27" i="39"/>
  <c r="R27" i="39" s="1"/>
  <c r="O72" i="43"/>
  <c r="R72" i="43" s="1"/>
  <c r="O75" i="45"/>
  <c r="R75" i="45" s="1"/>
  <c r="O58" i="44"/>
  <c r="R58" i="44" s="1"/>
  <c r="O59" i="37"/>
  <c r="R59" i="37" s="1"/>
  <c r="O152" i="40"/>
  <c r="R152" i="40" s="1"/>
  <c r="O37" i="44"/>
  <c r="R37" i="44" s="1"/>
  <c r="O76" i="45"/>
  <c r="R76" i="45" s="1"/>
  <c r="L37" i="29"/>
  <c r="O37" i="29" s="1"/>
  <c r="L26" i="35"/>
  <c r="O26" i="35" s="1"/>
  <c r="L35" i="28"/>
  <c r="O35" i="28" s="1"/>
  <c r="L40" i="23"/>
  <c r="O40" i="23" s="1"/>
  <c r="L37" i="33"/>
  <c r="O37" i="33" s="1"/>
  <c r="L32" i="35"/>
  <c r="O32" i="35" s="1"/>
  <c r="L29" i="36"/>
  <c r="O29" i="36" s="1"/>
  <c r="L26" i="28"/>
  <c r="O26" i="28" s="1"/>
  <c r="L41" i="27"/>
  <c r="O41" i="27" s="1"/>
  <c r="L25" i="28"/>
  <c r="O25" i="28" s="1"/>
  <c r="L33" i="29"/>
  <c r="O33" i="29" s="1"/>
  <c r="L28" i="30"/>
  <c r="O28" i="30" s="1"/>
  <c r="L42" i="35"/>
  <c r="O42" i="35" s="1"/>
  <c r="L39" i="28"/>
  <c r="O39" i="28" s="1"/>
  <c r="L31" i="31"/>
  <c r="O31" i="31" s="1"/>
  <c r="L25" i="34"/>
  <c r="O25" i="34" s="1"/>
  <c r="L43" i="33"/>
  <c r="O43" i="33" s="1"/>
  <c r="L34" i="35"/>
  <c r="O34" i="35" s="1"/>
  <c r="L28" i="23"/>
  <c r="O28" i="23" s="1"/>
  <c r="L30" i="27"/>
  <c r="O30" i="27" s="1"/>
  <c r="L34" i="33"/>
  <c r="O34" i="33" s="1"/>
  <c r="L34" i="30"/>
  <c r="O34" i="30" s="1"/>
  <c r="L31" i="23"/>
  <c r="O31" i="23" s="1"/>
  <c r="L25" i="35"/>
  <c r="O25" i="35" s="1"/>
  <c r="L37" i="23"/>
  <c r="O37" i="23" s="1"/>
  <c r="L33" i="34"/>
  <c r="O33" i="34" s="1"/>
  <c r="L36" i="29"/>
  <c r="O36" i="29" s="1"/>
  <c r="L27" i="33"/>
  <c r="O27" i="33" s="1"/>
  <c r="L40" i="29"/>
  <c r="O40" i="29" s="1"/>
  <c r="L35" i="30"/>
  <c r="O35" i="30" s="1"/>
  <c r="L34" i="23"/>
  <c r="O34" i="23" s="1"/>
  <c r="L31" i="30"/>
  <c r="O31" i="30" s="1"/>
  <c r="L38" i="28"/>
  <c r="O38" i="28" s="1"/>
  <c r="L27" i="34"/>
  <c r="O27" i="34" s="1"/>
  <c r="L43" i="23"/>
  <c r="O43" i="23" s="1"/>
  <c r="L25" i="23"/>
  <c r="O25" i="23" s="1"/>
  <c r="H232" i="32"/>
  <c r="J232" i="32" s="1"/>
  <c r="I232" i="32"/>
  <c r="K232" i="32" s="1"/>
  <c r="M37" i="32"/>
  <c r="N37" i="32" s="1"/>
  <c r="L37" i="32"/>
  <c r="H237" i="32"/>
  <c r="J237" i="32" s="1"/>
  <c r="H242" i="32"/>
  <c r="J242" i="32" s="1"/>
  <c r="M82" i="32"/>
  <c r="N82" i="32" s="1"/>
  <c r="M74" i="32"/>
  <c r="N74" i="32" s="1"/>
  <c r="L200" i="32"/>
  <c r="L192" i="32"/>
  <c r="M133" i="32"/>
  <c r="N133" i="32" s="1"/>
  <c r="M125" i="32"/>
  <c r="N125" i="32" s="1"/>
  <c r="M119" i="32"/>
  <c r="N119" i="32" s="1"/>
  <c r="M213" i="32"/>
  <c r="N213" i="32" s="1"/>
  <c r="M214" i="32"/>
  <c r="N214" i="32" s="1"/>
  <c r="M66" i="32"/>
  <c r="N66" i="32" s="1"/>
  <c r="M57" i="32"/>
  <c r="N57" i="32" s="1"/>
  <c r="M48" i="32"/>
  <c r="N48" i="32" s="1"/>
  <c r="M144" i="32"/>
  <c r="N144" i="32" s="1"/>
  <c r="L148" i="32"/>
  <c r="M246" i="32"/>
  <c r="N246" i="32" s="1"/>
  <c r="M238" i="32"/>
  <c r="N238" i="32" s="1"/>
  <c r="M89" i="32"/>
  <c r="N89" i="32" s="1"/>
  <c r="M81" i="32"/>
  <c r="N81" i="32" s="1"/>
  <c r="M73" i="32"/>
  <c r="N73" i="32" s="1"/>
  <c r="L199" i="32"/>
  <c r="L191" i="32"/>
  <c r="M105" i="32"/>
  <c r="N105" i="32" s="1"/>
  <c r="M97" i="32"/>
  <c r="N97" i="32" s="1"/>
  <c r="M180" i="32"/>
  <c r="N180" i="32" s="1"/>
  <c r="L172" i="32"/>
  <c r="L170" i="32"/>
  <c r="M132" i="32"/>
  <c r="N132" i="32" s="1"/>
  <c r="M121" i="32"/>
  <c r="N121" i="32" s="1"/>
  <c r="M227" i="32"/>
  <c r="N227" i="32" s="1"/>
  <c r="M211" i="32"/>
  <c r="N211" i="32" s="1"/>
  <c r="M212" i="32"/>
  <c r="N212" i="32" s="1"/>
  <c r="M59" i="32"/>
  <c r="N59" i="32" s="1"/>
  <c r="M54" i="32"/>
  <c r="N54" i="32" s="1"/>
  <c r="M249" i="32"/>
  <c r="N249" i="32" s="1"/>
  <c r="M241" i="32"/>
  <c r="N241" i="32" s="1"/>
  <c r="M233" i="32"/>
  <c r="N233" i="32" s="1"/>
  <c r="O247" i="32"/>
  <c r="R247" i="32" s="1"/>
  <c r="O240" i="32"/>
  <c r="R240" i="32" s="1"/>
  <c r="O239" i="32"/>
  <c r="R239" i="32" s="1"/>
  <c r="O248" i="32"/>
  <c r="R248" i="32" s="1"/>
  <c r="O146" i="32"/>
  <c r="R146" i="32" s="1"/>
  <c r="M135" i="45"/>
  <c r="N135" i="45" s="1"/>
  <c r="M121" i="45"/>
  <c r="N121" i="45" s="1"/>
  <c r="M132" i="45"/>
  <c r="N132" i="45" s="1"/>
  <c r="M177" i="44"/>
  <c r="N177" i="44" s="1"/>
  <c r="M171" i="44"/>
  <c r="N171" i="44" s="1"/>
  <c r="M133" i="45"/>
  <c r="N133" i="45" s="1"/>
  <c r="M128" i="45"/>
  <c r="N128" i="45" s="1"/>
  <c r="M170" i="44"/>
  <c r="N170" i="44" s="1"/>
  <c r="M168" i="44"/>
  <c r="N168" i="44" s="1"/>
  <c r="M164" i="44"/>
  <c r="N164" i="44" s="1"/>
  <c r="M129" i="45"/>
  <c r="N129" i="45" s="1"/>
  <c r="M123" i="45"/>
  <c r="N123" i="45" s="1"/>
  <c r="M166" i="44"/>
  <c r="N166" i="44" s="1"/>
  <c r="M179" i="44"/>
  <c r="N179" i="44" s="1"/>
  <c r="L154" i="37"/>
  <c r="L146" i="37"/>
  <c r="L149" i="37"/>
  <c r="L141" i="37"/>
  <c r="L152" i="37"/>
  <c r="L144" i="37"/>
  <c r="M110" i="38"/>
  <c r="N110" i="38" s="1"/>
  <c r="M102" i="38"/>
  <c r="N102" i="38" s="1"/>
  <c r="M94" i="38"/>
  <c r="N94" i="38" s="1"/>
  <c r="L128" i="39"/>
  <c r="L120" i="39"/>
  <c r="L105" i="38"/>
  <c r="L135" i="39"/>
  <c r="L123" i="39"/>
  <c r="L100" i="38"/>
  <c r="L126" i="39"/>
  <c r="M117" i="39"/>
  <c r="N117" i="39" s="1"/>
  <c r="L131" i="39"/>
  <c r="L125" i="39"/>
  <c r="O127" i="43"/>
  <c r="R127" i="43" s="1"/>
  <c r="O172" i="40"/>
  <c r="R172" i="40" s="1"/>
  <c r="O197" i="32"/>
  <c r="R197" i="32" s="1"/>
  <c r="O153" i="32"/>
  <c r="R153" i="32" s="1"/>
  <c r="O166" i="32"/>
  <c r="R166" i="32" s="1"/>
  <c r="O147" i="32"/>
  <c r="R147" i="32" s="1"/>
  <c r="O203" i="32"/>
  <c r="R203" i="32" s="1"/>
  <c r="O204" i="32"/>
  <c r="R204" i="32" s="1"/>
  <c r="O125" i="43"/>
  <c r="R125" i="43" s="1"/>
  <c r="O174" i="40"/>
  <c r="R174" i="40" s="1"/>
  <c r="O180" i="40"/>
  <c r="R180" i="40" s="1"/>
  <c r="O143" i="32"/>
  <c r="R143" i="32" s="1"/>
  <c r="O171" i="32"/>
  <c r="R171" i="32" s="1"/>
  <c r="O168" i="32"/>
  <c r="R168" i="32" s="1"/>
  <c r="O167" i="40"/>
  <c r="R167" i="40" s="1"/>
  <c r="O131" i="43"/>
  <c r="R131" i="43" s="1"/>
  <c r="O43" i="32"/>
  <c r="R43" i="32" s="1"/>
  <c r="O145" i="32"/>
  <c r="R145" i="32" s="1"/>
  <c r="O179" i="32"/>
  <c r="R179" i="32" s="1"/>
  <c r="O194" i="32"/>
  <c r="R194" i="32" s="1"/>
  <c r="O157" i="32"/>
  <c r="R157" i="32" s="1"/>
  <c r="O176" i="32"/>
  <c r="R176" i="32" s="1"/>
  <c r="O187" i="32"/>
  <c r="R187" i="32" s="1"/>
  <c r="O155" i="32"/>
  <c r="R155" i="32" s="1"/>
  <c r="O188" i="32"/>
  <c r="R188" i="32" s="1"/>
  <c r="O164" i="40"/>
  <c r="R164" i="40" s="1"/>
  <c r="O129" i="43"/>
  <c r="R129" i="43" s="1"/>
  <c r="O149" i="32"/>
  <c r="R149" i="32" s="1"/>
  <c r="O167" i="32"/>
  <c r="R167" i="32" s="1"/>
  <c r="O189" i="32"/>
  <c r="R189" i="32" s="1"/>
  <c r="O202" i="32"/>
  <c r="R202" i="32" s="1"/>
  <c r="O195" i="32"/>
  <c r="R195" i="32" s="1"/>
  <c r="O158" i="32"/>
  <c r="R158" i="32" s="1"/>
  <c r="O196" i="32"/>
  <c r="R196" i="32" s="1"/>
  <c r="O98" i="32"/>
  <c r="R98" i="32" s="1"/>
  <c r="O112" i="45"/>
  <c r="R112" i="45" s="1"/>
  <c r="O143" i="44"/>
  <c r="R143" i="44" s="1"/>
  <c r="O158" i="44"/>
  <c r="R158" i="44" s="1"/>
  <c r="O106" i="32"/>
  <c r="R106" i="32" s="1"/>
  <c r="O154" i="44"/>
  <c r="R154" i="44" s="1"/>
  <c r="O148" i="44"/>
  <c r="R148" i="44" s="1"/>
  <c r="O150" i="44"/>
  <c r="R150" i="44" s="1"/>
  <c r="O96" i="45"/>
  <c r="R96" i="45" s="1"/>
  <c r="O163" i="32"/>
  <c r="R163" i="32" s="1"/>
  <c r="O141" i="44"/>
  <c r="R141" i="44" s="1"/>
  <c r="O149" i="44"/>
  <c r="R149" i="44" s="1"/>
  <c r="O181" i="32"/>
  <c r="R181" i="32" s="1"/>
  <c r="O104" i="45"/>
  <c r="R104" i="45" s="1"/>
  <c r="O151" i="44"/>
  <c r="R151" i="44" s="1"/>
  <c r="L143" i="37"/>
  <c r="L153" i="37"/>
  <c r="L147" i="37"/>
  <c r="L106" i="38"/>
  <c r="L98" i="38"/>
  <c r="M132" i="39"/>
  <c r="N132" i="39" s="1"/>
  <c r="M124" i="39"/>
  <c r="N124" i="39" s="1"/>
  <c r="L130" i="39"/>
  <c r="L95" i="38"/>
  <c r="L103" i="38"/>
  <c r="L122" i="45"/>
  <c r="L131" i="45"/>
  <c r="L174" i="44"/>
  <c r="L172" i="44"/>
  <c r="L169" i="44"/>
  <c r="L134" i="45"/>
  <c r="M119" i="45"/>
  <c r="N119" i="45" s="1"/>
  <c r="L127" i="45"/>
  <c r="L173" i="44"/>
  <c r="L167" i="44"/>
  <c r="L130" i="45"/>
  <c r="M118" i="45"/>
  <c r="N118" i="45" s="1"/>
  <c r="L124" i="45"/>
  <c r="L180" i="44"/>
  <c r="L163" i="44"/>
  <c r="M203" i="40"/>
  <c r="N203" i="40" s="1"/>
  <c r="L195" i="40"/>
  <c r="O175" i="32"/>
  <c r="R175" i="32" s="1"/>
  <c r="O190" i="32"/>
  <c r="R190" i="32" s="1"/>
  <c r="O151" i="32"/>
  <c r="R151" i="32" s="1"/>
  <c r="O177" i="32"/>
  <c r="R177" i="32" s="1"/>
  <c r="O200" i="32"/>
  <c r="R200" i="32" s="1"/>
  <c r="O79" i="38"/>
  <c r="R79" i="38" s="1"/>
  <c r="O165" i="32"/>
  <c r="R165" i="32" s="1"/>
  <c r="O120" i="37"/>
  <c r="R120" i="37" s="1"/>
  <c r="O140" i="32"/>
  <c r="R140" i="32" s="1"/>
  <c r="O216" i="32"/>
  <c r="R216" i="32" s="1"/>
  <c r="O134" i="32"/>
  <c r="R134" i="32" s="1"/>
  <c r="O103" i="32"/>
  <c r="R103" i="32" s="1"/>
  <c r="O79" i="32"/>
  <c r="R79" i="32" s="1"/>
  <c r="O64" i="32"/>
  <c r="R64" i="32" s="1"/>
  <c r="O117" i="32"/>
  <c r="R117" i="32" s="1"/>
  <c r="O219" i="32"/>
  <c r="R219" i="32" s="1"/>
  <c r="O85" i="32"/>
  <c r="R85" i="32" s="1"/>
  <c r="O220" i="32"/>
  <c r="R220" i="32" s="1"/>
  <c r="O86" i="32"/>
  <c r="R86" i="32" s="1"/>
  <c r="O109" i="45"/>
  <c r="R109" i="45" s="1"/>
  <c r="O102" i="45"/>
  <c r="R102" i="45" s="1"/>
  <c r="O72" i="38"/>
  <c r="R72" i="38" s="1"/>
  <c r="O169" i="32"/>
  <c r="R169" i="32" s="1"/>
  <c r="O156" i="32"/>
  <c r="R156" i="32" s="1"/>
  <c r="O198" i="32"/>
  <c r="R198" i="32" s="1"/>
  <c r="O154" i="32"/>
  <c r="R154" i="32" s="1"/>
  <c r="O170" i="32"/>
  <c r="O148" i="32"/>
  <c r="R148" i="32" s="1"/>
  <c r="O94" i="32"/>
  <c r="R94" i="32" s="1"/>
  <c r="O140" i="44"/>
  <c r="R140" i="44" s="1"/>
  <c r="O87" i="38"/>
  <c r="R87" i="38" s="1"/>
  <c r="O132" i="37"/>
  <c r="R132" i="37" s="1"/>
  <c r="O173" i="32"/>
  <c r="R173" i="32" s="1"/>
  <c r="O122" i="43"/>
  <c r="R122" i="43" s="1"/>
  <c r="O123" i="43"/>
  <c r="R123" i="43" s="1"/>
  <c r="O125" i="37"/>
  <c r="R125" i="37" s="1"/>
  <c r="O235" i="32"/>
  <c r="R235" i="32" s="1"/>
  <c r="O215" i="32"/>
  <c r="R215" i="32" s="1"/>
  <c r="O87" i="32"/>
  <c r="R87" i="32" s="1"/>
  <c r="O141" i="32"/>
  <c r="R141" i="32" s="1"/>
  <c r="O210" i="32"/>
  <c r="R210" i="32" s="1"/>
  <c r="O131" i="32"/>
  <c r="R131" i="32" s="1"/>
  <c r="O96" i="32"/>
  <c r="R96" i="32" s="1"/>
  <c r="O245" i="32"/>
  <c r="R245" i="32" s="1"/>
  <c r="O53" i="32"/>
  <c r="R53" i="32" s="1"/>
  <c r="O118" i="32"/>
  <c r="R118" i="32" s="1"/>
  <c r="O110" i="32"/>
  <c r="R110" i="32" s="1"/>
  <c r="O234" i="32"/>
  <c r="R234" i="32" s="1"/>
  <c r="O223" i="32"/>
  <c r="R223" i="32" s="1"/>
  <c r="O110" i="45"/>
  <c r="R110" i="45" s="1"/>
  <c r="O80" i="38"/>
  <c r="R80" i="38" s="1"/>
  <c r="O73" i="38"/>
  <c r="R73" i="38" s="1"/>
  <c r="O174" i="32"/>
  <c r="R174" i="32" s="1"/>
  <c r="O193" i="32"/>
  <c r="R193" i="32" s="1"/>
  <c r="O150" i="32"/>
  <c r="R150" i="32" s="1"/>
  <c r="O172" i="32"/>
  <c r="O191" i="32"/>
  <c r="O102" i="32"/>
  <c r="R102" i="32" s="1"/>
  <c r="O147" i="44"/>
  <c r="R147" i="44" s="1"/>
  <c r="O74" i="38"/>
  <c r="R74" i="38" s="1"/>
  <c r="O134" i="43"/>
  <c r="R134" i="43" s="1"/>
  <c r="O120" i="43"/>
  <c r="R120" i="43" s="1"/>
  <c r="O243" i="32"/>
  <c r="R243" i="32" s="1"/>
  <c r="O49" i="32"/>
  <c r="R49" i="32" s="1"/>
  <c r="O123" i="32"/>
  <c r="R123" i="32" s="1"/>
  <c r="O178" i="32"/>
  <c r="R178" i="32" s="1"/>
  <c r="O236" i="32"/>
  <c r="R236" i="32" s="1"/>
  <c r="O209" i="32"/>
  <c r="R209" i="32" s="1"/>
  <c r="O76" i="32"/>
  <c r="R76" i="32" s="1"/>
  <c r="O65" i="32"/>
  <c r="R65" i="32" s="1"/>
  <c r="O128" i="32"/>
  <c r="R128" i="32" s="1"/>
  <c r="O101" i="32"/>
  <c r="R101" i="32" s="1"/>
  <c r="O55" i="32"/>
  <c r="R55" i="32" s="1"/>
  <c r="O122" i="32"/>
  <c r="R122" i="32" s="1"/>
  <c r="O99" i="45"/>
  <c r="R99" i="45" s="1"/>
  <c r="O88" i="38"/>
  <c r="R88" i="38" s="1"/>
  <c r="O81" i="38"/>
  <c r="R81" i="38" s="1"/>
  <c r="O152" i="32"/>
  <c r="R152" i="32" s="1"/>
  <c r="O201" i="32"/>
  <c r="R201" i="32" s="1"/>
  <c r="O164" i="32"/>
  <c r="R164" i="32" s="1"/>
  <c r="O199" i="32"/>
  <c r="O192" i="32"/>
  <c r="O155" i="44"/>
  <c r="R155" i="44" s="1"/>
  <c r="O82" i="38"/>
  <c r="O71" i="38"/>
  <c r="R71" i="38" s="1"/>
  <c r="O128" i="43"/>
  <c r="R128" i="43" s="1"/>
  <c r="O132" i="43"/>
  <c r="R132" i="43" s="1"/>
  <c r="O63" i="32"/>
  <c r="R63" i="32" s="1"/>
  <c r="O95" i="32"/>
  <c r="R95" i="32" s="1"/>
  <c r="O71" i="32"/>
  <c r="R71" i="32" s="1"/>
  <c r="O244" i="32"/>
  <c r="R244" i="32" s="1"/>
  <c r="O51" i="32"/>
  <c r="R51" i="32" s="1"/>
  <c r="O226" i="32"/>
  <c r="R226" i="32" s="1"/>
  <c r="O186" i="32"/>
  <c r="R186" i="32" s="1"/>
  <c r="O84" i="32"/>
  <c r="R84" i="32" s="1"/>
  <c r="O142" i="32"/>
  <c r="R142" i="32" s="1"/>
  <c r="O221" i="32"/>
  <c r="R221" i="32" s="1"/>
  <c r="O111" i="32"/>
  <c r="R111" i="32" s="1"/>
  <c r="O77" i="32"/>
  <c r="R77" i="32" s="1"/>
  <c r="O250" i="32"/>
  <c r="R250" i="32" s="1"/>
  <c r="O62" i="32"/>
  <c r="R62" i="32" s="1"/>
  <c r="O129" i="32"/>
  <c r="R129" i="32" s="1"/>
  <c r="O78" i="32"/>
  <c r="R78" i="32" s="1"/>
  <c r="O101" i="45"/>
  <c r="R101" i="45" s="1"/>
  <c r="O94" i="45"/>
  <c r="R94" i="45" s="1"/>
  <c r="O107" i="45"/>
  <c r="R107" i="45" s="1"/>
  <c r="O89" i="38"/>
  <c r="R89" i="38" s="1"/>
  <c r="L155" i="37"/>
  <c r="L151" i="37"/>
  <c r="L199" i="40"/>
  <c r="L191" i="40"/>
  <c r="L112" i="41"/>
  <c r="L104" i="41"/>
  <c r="L96" i="41"/>
  <c r="M128" i="42"/>
  <c r="N128" i="42" s="1"/>
  <c r="M120" i="42"/>
  <c r="N120" i="42" s="1"/>
  <c r="L202" i="40"/>
  <c r="L194" i="40"/>
  <c r="L186" i="40"/>
  <c r="L150" i="43"/>
  <c r="L144" i="43"/>
  <c r="M131" i="42"/>
  <c r="N131" i="42" s="1"/>
  <c r="L204" i="40"/>
  <c r="L196" i="40"/>
  <c r="L188" i="40"/>
  <c r="L105" i="41"/>
  <c r="L97" i="41"/>
  <c r="M129" i="42"/>
  <c r="N129" i="42" s="1"/>
  <c r="M121" i="42"/>
  <c r="N121" i="42" s="1"/>
  <c r="R222" i="32"/>
  <c r="R217" i="32"/>
  <c r="L109" i="38"/>
  <c r="L97" i="38"/>
  <c r="L127" i="39"/>
  <c r="L108" i="38"/>
  <c r="L134" i="39"/>
  <c r="L129" i="39"/>
  <c r="L101" i="38"/>
  <c r="L119" i="39"/>
  <c r="M107" i="41"/>
  <c r="N107" i="41" s="1"/>
  <c r="M99" i="41"/>
  <c r="N99" i="41" s="1"/>
  <c r="L132" i="42"/>
  <c r="L123" i="42"/>
  <c r="L110" i="41"/>
  <c r="L98" i="41"/>
  <c r="L135" i="42"/>
  <c r="L122" i="42"/>
  <c r="M126" i="45"/>
  <c r="N126" i="45" s="1"/>
  <c r="L117" i="45"/>
  <c r="M178" i="44"/>
  <c r="N178" i="44" s="1"/>
  <c r="M176" i="44"/>
  <c r="N176" i="44" s="1"/>
  <c r="M165" i="44"/>
  <c r="N165" i="44" s="1"/>
  <c r="R99" i="32"/>
  <c r="R100" i="32"/>
  <c r="L104" i="38"/>
  <c r="L122" i="39"/>
  <c r="L107" i="38"/>
  <c r="M96" i="38"/>
  <c r="N96" i="38" s="1"/>
  <c r="L111" i="38"/>
  <c r="L99" i="38"/>
  <c r="M125" i="39"/>
  <c r="N125" i="39" s="1"/>
  <c r="M158" i="43"/>
  <c r="N158" i="43" s="1"/>
  <c r="L151" i="43"/>
  <c r="L149" i="43"/>
  <c r="M108" i="41"/>
  <c r="N108" i="41" s="1"/>
  <c r="M100" i="41"/>
  <c r="N100" i="41" s="1"/>
  <c r="L133" i="42"/>
  <c r="L124" i="42"/>
  <c r="L130" i="42"/>
  <c r="L157" i="43"/>
  <c r="M147" i="43"/>
  <c r="N147" i="43" s="1"/>
  <c r="M145" i="43"/>
  <c r="N145" i="43" s="1"/>
  <c r="L111" i="41"/>
  <c r="L103" i="41"/>
  <c r="L95" i="41"/>
  <c r="M106" i="41"/>
  <c r="N106" i="41" s="1"/>
  <c r="M94" i="41"/>
  <c r="N94" i="41" s="1"/>
  <c r="L197" i="40"/>
  <c r="L189" i="40"/>
  <c r="L146" i="43"/>
  <c r="L140" i="43"/>
  <c r="L102" i="41"/>
  <c r="L118" i="42"/>
  <c r="L142" i="43"/>
  <c r="L153" i="43"/>
  <c r="M109" i="41"/>
  <c r="N109" i="41" s="1"/>
  <c r="M101" i="41"/>
  <c r="N101" i="41" s="1"/>
  <c r="L134" i="42"/>
  <c r="L125" i="42"/>
  <c r="L117" i="42"/>
  <c r="L125" i="45"/>
  <c r="L120" i="45"/>
  <c r="L181" i="44"/>
  <c r="L175" i="44"/>
  <c r="O119" i="37"/>
  <c r="R119" i="37" s="1"/>
  <c r="M158" i="37"/>
  <c r="N158" i="37" s="1"/>
  <c r="M150" i="37"/>
  <c r="N150" i="37" s="1"/>
  <c r="M142" i="37"/>
  <c r="N142" i="37" s="1"/>
  <c r="M157" i="37"/>
  <c r="N157" i="37" s="1"/>
  <c r="M145" i="37"/>
  <c r="N145" i="37" s="1"/>
  <c r="M156" i="37"/>
  <c r="N156" i="37" s="1"/>
  <c r="M148" i="37"/>
  <c r="N148" i="37" s="1"/>
  <c r="M140" i="37"/>
  <c r="N140" i="37" s="1"/>
  <c r="O76" i="38"/>
  <c r="R76" i="38" s="1"/>
  <c r="O84" i="38"/>
  <c r="R84" i="38" s="1"/>
  <c r="O77" i="38"/>
  <c r="R77" i="38" s="1"/>
  <c r="O85" i="38"/>
  <c r="R85" i="38" s="1"/>
  <c r="M112" i="38"/>
  <c r="N112" i="38" s="1"/>
  <c r="O101" i="39"/>
  <c r="R101" i="39" s="1"/>
  <c r="O97" i="39"/>
  <c r="R97" i="39" s="1"/>
  <c r="O111" i="39"/>
  <c r="R111" i="39" s="1"/>
  <c r="O106" i="39"/>
  <c r="R106" i="39" s="1"/>
  <c r="O94" i="39"/>
  <c r="R94" i="39" s="1"/>
  <c r="M121" i="39"/>
  <c r="N121" i="39" s="1"/>
  <c r="M118" i="39"/>
  <c r="N118" i="39" s="1"/>
  <c r="M133" i="39"/>
  <c r="N133" i="39" s="1"/>
  <c r="O175" i="40"/>
  <c r="R175" i="40" s="1"/>
  <c r="O171" i="40"/>
  <c r="R171" i="40" s="1"/>
  <c r="O168" i="40"/>
  <c r="R168" i="40" s="1"/>
  <c r="O169" i="40"/>
  <c r="R169" i="40" s="1"/>
  <c r="O170" i="40"/>
  <c r="R170" i="40" s="1"/>
  <c r="O176" i="40"/>
  <c r="R176" i="40" s="1"/>
  <c r="O177" i="40"/>
  <c r="R177" i="40" s="1"/>
  <c r="O163" i="40"/>
  <c r="R163" i="40" s="1"/>
  <c r="O166" i="40"/>
  <c r="R166" i="40" s="1"/>
  <c r="M201" i="40"/>
  <c r="N201" i="40" s="1"/>
  <c r="M193" i="40"/>
  <c r="N193" i="40" s="1"/>
  <c r="M187" i="40"/>
  <c r="N187" i="40" s="1"/>
  <c r="M198" i="40"/>
  <c r="N198" i="40" s="1"/>
  <c r="M190" i="40"/>
  <c r="N190" i="40" s="1"/>
  <c r="M200" i="40"/>
  <c r="N200" i="40" s="1"/>
  <c r="M192" i="40"/>
  <c r="N192" i="40" s="1"/>
  <c r="O106" i="42"/>
  <c r="R106" i="42" s="1"/>
  <c r="O104" i="42"/>
  <c r="R104" i="42" s="1"/>
  <c r="O99" i="42"/>
  <c r="R99" i="42" s="1"/>
  <c r="O112" i="42"/>
  <c r="R112" i="42" s="1"/>
  <c r="O107" i="42"/>
  <c r="R107" i="42" s="1"/>
  <c r="O97" i="42"/>
  <c r="R97" i="42" s="1"/>
  <c r="O98" i="42"/>
  <c r="R98" i="42" s="1"/>
  <c r="O96" i="42"/>
  <c r="R96" i="42" s="1"/>
  <c r="O105" i="42"/>
  <c r="R105" i="42" s="1"/>
  <c r="M127" i="42"/>
  <c r="N127" i="42" s="1"/>
  <c r="M119" i="42"/>
  <c r="N119" i="42" s="1"/>
  <c r="M126" i="42"/>
  <c r="N126" i="42" s="1"/>
  <c r="O121" i="43"/>
  <c r="R121" i="43" s="1"/>
  <c r="O118" i="43"/>
  <c r="R118" i="43" s="1"/>
  <c r="O130" i="43"/>
  <c r="R130" i="43" s="1"/>
  <c r="O124" i="43"/>
  <c r="R124" i="43" s="1"/>
  <c r="O126" i="43"/>
  <c r="R126" i="43" s="1"/>
  <c r="M154" i="43"/>
  <c r="N154" i="43" s="1"/>
  <c r="M148" i="43"/>
  <c r="N148" i="43" s="1"/>
  <c r="M156" i="43"/>
  <c r="N156" i="43" s="1"/>
  <c r="M143" i="43"/>
  <c r="N143" i="43" s="1"/>
  <c r="M141" i="43"/>
  <c r="N141" i="43" s="1"/>
  <c r="M155" i="43"/>
  <c r="N155" i="43" s="1"/>
  <c r="M152" i="43"/>
  <c r="N152" i="43" s="1"/>
  <c r="O106" i="45"/>
  <c r="R106" i="45" s="1"/>
  <c r="O103" i="45"/>
  <c r="R103" i="45" s="1"/>
  <c r="O157" i="44"/>
  <c r="R157" i="44" s="1"/>
  <c r="O144" i="44"/>
  <c r="R144" i="44" s="1"/>
  <c r="O146" i="44"/>
  <c r="R146" i="44" s="1"/>
  <c r="O152" i="44"/>
  <c r="R152" i="44" s="1"/>
  <c r="O100" i="45"/>
  <c r="R100" i="45" s="1"/>
  <c r="O153" i="44"/>
  <c r="R153" i="44" s="1"/>
  <c r="O97" i="45"/>
  <c r="R97" i="45" s="1"/>
  <c r="O145" i="44"/>
  <c r="R145" i="44" s="1"/>
  <c r="O142" i="44"/>
  <c r="R142" i="44" s="1"/>
  <c r="O108" i="45"/>
  <c r="R108" i="45" s="1"/>
  <c r="O111" i="45"/>
  <c r="R111" i="45" s="1"/>
  <c r="O105" i="45"/>
  <c r="R105" i="45" s="1"/>
  <c r="O98" i="45"/>
  <c r="R98" i="45" s="1"/>
  <c r="O95" i="45"/>
  <c r="R95" i="45" s="1"/>
  <c r="O156" i="44"/>
  <c r="R156" i="44" s="1"/>
  <c r="I200" i="44"/>
  <c r="K200" i="44" s="1"/>
  <c r="H200" i="44"/>
  <c r="J200" i="44" s="1"/>
  <c r="I197" i="44"/>
  <c r="K197" i="44" s="1"/>
  <c r="H197" i="44"/>
  <c r="J197" i="44" s="1"/>
  <c r="I194" i="44"/>
  <c r="K194" i="44" s="1"/>
  <c r="H194" i="44"/>
  <c r="J194" i="44" s="1"/>
  <c r="I191" i="44"/>
  <c r="K191" i="44" s="1"/>
  <c r="H191" i="44"/>
  <c r="J191" i="44" s="1"/>
  <c r="F181" i="45"/>
  <c r="F177" i="45"/>
  <c r="F180" i="45"/>
  <c r="F176" i="45"/>
  <c r="F179" i="45"/>
  <c r="F175" i="45"/>
  <c r="F174" i="45"/>
  <c r="F173" i="45"/>
  <c r="F172" i="45"/>
  <c r="F171" i="45"/>
  <c r="F170" i="45"/>
  <c r="F169" i="45"/>
  <c r="F168" i="45"/>
  <c r="F167" i="45"/>
  <c r="F166" i="45"/>
  <c r="F165" i="45"/>
  <c r="F164" i="45"/>
  <c r="F163" i="45"/>
  <c r="F178" i="45"/>
  <c r="I143" i="45"/>
  <c r="K143" i="45" s="1"/>
  <c r="H143" i="45"/>
  <c r="J143" i="45" s="1"/>
  <c r="I147" i="45"/>
  <c r="K147" i="45" s="1"/>
  <c r="H147" i="45"/>
  <c r="J147" i="45" s="1"/>
  <c r="I151" i="45"/>
  <c r="K151" i="45" s="1"/>
  <c r="H151" i="45"/>
  <c r="J151" i="45" s="1"/>
  <c r="I155" i="45"/>
  <c r="K155" i="45" s="1"/>
  <c r="H155" i="45"/>
  <c r="J155" i="45" s="1"/>
  <c r="L126" i="45"/>
  <c r="M117" i="45"/>
  <c r="N117" i="45" s="1"/>
  <c r="L178" i="44"/>
  <c r="L176" i="44"/>
  <c r="L165" i="44"/>
  <c r="F224" i="44"/>
  <c r="F220" i="44"/>
  <c r="F216" i="44"/>
  <c r="F212" i="44"/>
  <c r="F227" i="44"/>
  <c r="F223" i="44"/>
  <c r="F219" i="44"/>
  <c r="F215" i="44"/>
  <c r="F211" i="44"/>
  <c r="F226" i="44"/>
  <c r="F222" i="44"/>
  <c r="F218" i="44"/>
  <c r="F214" i="44"/>
  <c r="F210" i="44"/>
  <c r="F225" i="44"/>
  <c r="F221" i="44"/>
  <c r="F217" i="44"/>
  <c r="F213" i="44"/>
  <c r="F209" i="44"/>
  <c r="I204" i="44"/>
  <c r="K204" i="44" s="1"/>
  <c r="H204" i="44"/>
  <c r="J204" i="44" s="1"/>
  <c r="I195" i="44"/>
  <c r="K195" i="44" s="1"/>
  <c r="H195" i="44"/>
  <c r="J195" i="44" s="1"/>
  <c r="I140" i="45"/>
  <c r="K140" i="45" s="1"/>
  <c r="H140" i="45"/>
  <c r="J140" i="45" s="1"/>
  <c r="I144" i="45"/>
  <c r="K144" i="45" s="1"/>
  <c r="H144" i="45"/>
  <c r="J144" i="45" s="1"/>
  <c r="I148" i="45"/>
  <c r="K148" i="45" s="1"/>
  <c r="H148" i="45"/>
  <c r="J148" i="45" s="1"/>
  <c r="I152" i="45"/>
  <c r="K152" i="45" s="1"/>
  <c r="H152" i="45"/>
  <c r="J152" i="45" s="1"/>
  <c r="I156" i="45"/>
  <c r="K156" i="45" s="1"/>
  <c r="H156" i="45"/>
  <c r="J156" i="45" s="1"/>
  <c r="F247" i="44"/>
  <c r="F243" i="44"/>
  <c r="F237" i="44"/>
  <c r="F233" i="44"/>
  <c r="F248" i="44"/>
  <c r="F244" i="44"/>
  <c r="F240" i="44"/>
  <c r="F236" i="44"/>
  <c r="F232" i="44"/>
  <c r="F249" i="44"/>
  <c r="F245" i="44"/>
  <c r="F241" i="44"/>
  <c r="F239" i="44"/>
  <c r="F235" i="44"/>
  <c r="F250" i="44"/>
  <c r="F246" i="44"/>
  <c r="F242" i="44"/>
  <c r="F238" i="44"/>
  <c r="F234" i="44"/>
  <c r="M122" i="45"/>
  <c r="N122" i="45" s="1"/>
  <c r="M131" i="45"/>
  <c r="N131" i="45" s="1"/>
  <c r="M174" i="44"/>
  <c r="N174" i="44" s="1"/>
  <c r="M172" i="44"/>
  <c r="N172" i="44" s="1"/>
  <c r="M169" i="44"/>
  <c r="N169" i="44" s="1"/>
  <c r="I192" i="44"/>
  <c r="K192" i="44" s="1"/>
  <c r="H192" i="44"/>
  <c r="J192" i="44" s="1"/>
  <c r="I189" i="44"/>
  <c r="K189" i="44" s="1"/>
  <c r="H189" i="44"/>
  <c r="J189" i="44" s="1"/>
  <c r="I186" i="44"/>
  <c r="K186" i="44" s="1"/>
  <c r="H186" i="44"/>
  <c r="J186" i="44" s="1"/>
  <c r="I202" i="44"/>
  <c r="K202" i="44" s="1"/>
  <c r="H202" i="44"/>
  <c r="J202" i="44" s="1"/>
  <c r="I199" i="44"/>
  <c r="K199" i="44" s="1"/>
  <c r="H199" i="44"/>
  <c r="J199" i="44" s="1"/>
  <c r="M134" i="45"/>
  <c r="N134" i="45" s="1"/>
  <c r="L119" i="45"/>
  <c r="M127" i="45"/>
  <c r="N127" i="45" s="1"/>
  <c r="M173" i="44"/>
  <c r="N173" i="44" s="1"/>
  <c r="M167" i="44"/>
  <c r="N167" i="44" s="1"/>
  <c r="I141" i="45"/>
  <c r="K141" i="45" s="1"/>
  <c r="H141" i="45"/>
  <c r="J141" i="45" s="1"/>
  <c r="I145" i="45"/>
  <c r="K145" i="45" s="1"/>
  <c r="H145" i="45"/>
  <c r="J145" i="45" s="1"/>
  <c r="I149" i="45"/>
  <c r="K149" i="45" s="1"/>
  <c r="H149" i="45"/>
  <c r="J149" i="45" s="1"/>
  <c r="I153" i="45"/>
  <c r="K153" i="45" s="1"/>
  <c r="H153" i="45"/>
  <c r="J153" i="45" s="1"/>
  <c r="I157" i="45"/>
  <c r="K157" i="45" s="1"/>
  <c r="H157" i="45"/>
  <c r="J157" i="45" s="1"/>
  <c r="M130" i="45"/>
  <c r="N130" i="45" s="1"/>
  <c r="L118" i="45"/>
  <c r="M124" i="45"/>
  <c r="N124" i="45" s="1"/>
  <c r="M180" i="44"/>
  <c r="N180" i="44" s="1"/>
  <c r="M163" i="44"/>
  <c r="N163" i="44" s="1"/>
  <c r="I188" i="44"/>
  <c r="K188" i="44" s="1"/>
  <c r="H188" i="44"/>
  <c r="J188" i="44" s="1"/>
  <c r="I201" i="44"/>
  <c r="K201" i="44" s="1"/>
  <c r="H201" i="44"/>
  <c r="J201" i="44" s="1"/>
  <c r="I198" i="44"/>
  <c r="K198" i="44" s="1"/>
  <c r="H198" i="44"/>
  <c r="J198" i="44" s="1"/>
  <c r="L135" i="45"/>
  <c r="L121" i="45"/>
  <c r="L132" i="45"/>
  <c r="L177" i="44"/>
  <c r="L171" i="44"/>
  <c r="I196" i="44"/>
  <c r="K196" i="44" s="1"/>
  <c r="H196" i="44"/>
  <c r="J196" i="44" s="1"/>
  <c r="I193" i="44"/>
  <c r="K193" i="44" s="1"/>
  <c r="H193" i="44"/>
  <c r="J193" i="44" s="1"/>
  <c r="I190" i="44"/>
  <c r="K190" i="44" s="1"/>
  <c r="H190" i="44"/>
  <c r="J190" i="44" s="1"/>
  <c r="I187" i="44"/>
  <c r="K187" i="44" s="1"/>
  <c r="H187" i="44"/>
  <c r="J187" i="44" s="1"/>
  <c r="I203" i="44"/>
  <c r="K203" i="44" s="1"/>
  <c r="H203" i="44"/>
  <c r="J203" i="44" s="1"/>
  <c r="L133" i="45"/>
  <c r="L128" i="45"/>
  <c r="L170" i="44"/>
  <c r="L168" i="44"/>
  <c r="L164" i="44"/>
  <c r="B209" i="45"/>
  <c r="C186" i="45"/>
  <c r="D186" i="45" s="1"/>
  <c r="I142" i="45"/>
  <c r="K142" i="45" s="1"/>
  <c r="H142" i="45"/>
  <c r="J142" i="45" s="1"/>
  <c r="I146" i="45"/>
  <c r="K146" i="45" s="1"/>
  <c r="H146" i="45"/>
  <c r="J146" i="45" s="1"/>
  <c r="I150" i="45"/>
  <c r="K150" i="45" s="1"/>
  <c r="H150" i="45"/>
  <c r="J150" i="45" s="1"/>
  <c r="I154" i="45"/>
  <c r="K154" i="45" s="1"/>
  <c r="H154" i="45"/>
  <c r="J154" i="45" s="1"/>
  <c r="I158" i="45"/>
  <c r="K158" i="45" s="1"/>
  <c r="H158" i="45"/>
  <c r="J158" i="45" s="1"/>
  <c r="L129" i="45"/>
  <c r="L123" i="45"/>
  <c r="L166" i="44"/>
  <c r="L179" i="44"/>
  <c r="M125" i="45"/>
  <c r="N125" i="45" s="1"/>
  <c r="M120" i="45"/>
  <c r="N120" i="45" s="1"/>
  <c r="M181" i="44"/>
  <c r="N181" i="44" s="1"/>
  <c r="M175" i="44"/>
  <c r="N175" i="44" s="1"/>
  <c r="O100" i="42"/>
  <c r="R100" i="42" s="1"/>
  <c r="O101" i="42"/>
  <c r="R101" i="42" s="1"/>
  <c r="O181" i="40"/>
  <c r="R181" i="40" s="1"/>
  <c r="O133" i="43"/>
  <c r="R133" i="43" s="1"/>
  <c r="O178" i="40"/>
  <c r="R178" i="40" s="1"/>
  <c r="O94" i="42"/>
  <c r="R94" i="42" s="1"/>
  <c r="O102" i="42"/>
  <c r="R102" i="42" s="1"/>
  <c r="O95" i="42"/>
  <c r="R95" i="42" s="1"/>
  <c r="O108" i="42"/>
  <c r="R108" i="42" s="1"/>
  <c r="O109" i="42"/>
  <c r="R109" i="42" s="1"/>
  <c r="O165" i="40"/>
  <c r="R165" i="40" s="1"/>
  <c r="O117" i="43"/>
  <c r="R117" i="43" s="1"/>
  <c r="O179" i="40"/>
  <c r="R179" i="40" s="1"/>
  <c r="O110" i="42"/>
  <c r="R110" i="42" s="1"/>
  <c r="O119" i="43"/>
  <c r="R119" i="43" s="1"/>
  <c r="O103" i="42"/>
  <c r="R103" i="42" s="1"/>
  <c r="O111" i="42"/>
  <c r="R111" i="42" s="1"/>
  <c r="O173" i="40"/>
  <c r="R173" i="40" s="1"/>
  <c r="O135" i="43"/>
  <c r="R135" i="43" s="1"/>
  <c r="I120" i="41"/>
  <c r="K120" i="41" s="1"/>
  <c r="H120" i="41"/>
  <c r="J120" i="41" s="1"/>
  <c r="I124" i="41"/>
  <c r="K124" i="41" s="1"/>
  <c r="H124" i="41"/>
  <c r="J124" i="41" s="1"/>
  <c r="I128" i="41"/>
  <c r="K128" i="41" s="1"/>
  <c r="H128" i="41"/>
  <c r="J128" i="41" s="1"/>
  <c r="H132" i="41"/>
  <c r="J132" i="41" s="1"/>
  <c r="I132" i="41"/>
  <c r="K132" i="41" s="1"/>
  <c r="L187" i="40"/>
  <c r="I211" i="40"/>
  <c r="K211" i="40" s="1"/>
  <c r="H211" i="40"/>
  <c r="J211" i="40" s="1"/>
  <c r="I215" i="40"/>
  <c r="K215" i="40" s="1"/>
  <c r="H215" i="40"/>
  <c r="J215" i="40" s="1"/>
  <c r="I219" i="40"/>
  <c r="K219" i="40" s="1"/>
  <c r="H219" i="40"/>
  <c r="J219" i="40" s="1"/>
  <c r="I223" i="40"/>
  <c r="K223" i="40" s="1"/>
  <c r="H223" i="40"/>
  <c r="J223" i="40" s="1"/>
  <c r="I227" i="40"/>
  <c r="K227" i="40" s="1"/>
  <c r="H227" i="40"/>
  <c r="J227" i="40" s="1"/>
  <c r="L108" i="41"/>
  <c r="L100" i="41"/>
  <c r="M133" i="42"/>
  <c r="N133" i="42" s="1"/>
  <c r="M124" i="42"/>
  <c r="N124" i="42" s="1"/>
  <c r="M130" i="42"/>
  <c r="N130" i="42" s="1"/>
  <c r="L198" i="40"/>
  <c r="L190" i="40"/>
  <c r="M157" i="43"/>
  <c r="N157" i="43" s="1"/>
  <c r="L147" i="43"/>
  <c r="L145" i="43"/>
  <c r="B232" i="43"/>
  <c r="C232" i="43" s="1"/>
  <c r="D232" i="43" s="1"/>
  <c r="C209" i="43"/>
  <c r="D209" i="43" s="1"/>
  <c r="H140" i="42"/>
  <c r="J140" i="42" s="1"/>
  <c r="I140" i="42"/>
  <c r="K140" i="42" s="1"/>
  <c r="H144" i="42"/>
  <c r="J144" i="42" s="1"/>
  <c r="I144" i="42"/>
  <c r="K144" i="42" s="1"/>
  <c r="H148" i="42"/>
  <c r="J148" i="42" s="1"/>
  <c r="I148" i="42"/>
  <c r="K148" i="42" s="1"/>
  <c r="H152" i="42"/>
  <c r="J152" i="42" s="1"/>
  <c r="I152" i="42"/>
  <c r="K152" i="42" s="1"/>
  <c r="H156" i="42"/>
  <c r="J156" i="42" s="1"/>
  <c r="I156" i="42"/>
  <c r="K156" i="42" s="1"/>
  <c r="H166" i="43"/>
  <c r="J166" i="43" s="1"/>
  <c r="I166" i="43"/>
  <c r="K166" i="43" s="1"/>
  <c r="H170" i="43"/>
  <c r="J170" i="43" s="1"/>
  <c r="I170" i="43"/>
  <c r="K170" i="43" s="1"/>
  <c r="H174" i="43"/>
  <c r="J174" i="43" s="1"/>
  <c r="I174" i="43"/>
  <c r="K174" i="43" s="1"/>
  <c r="I178" i="43"/>
  <c r="K178" i="43" s="1"/>
  <c r="H178" i="43"/>
  <c r="J178" i="43" s="1"/>
  <c r="M102" i="41"/>
  <c r="N102" i="41" s="1"/>
  <c r="M118" i="42"/>
  <c r="N118" i="42" s="1"/>
  <c r="C163" i="41"/>
  <c r="D163" i="41" s="1"/>
  <c r="B186" i="41"/>
  <c r="L200" i="40"/>
  <c r="L192" i="40"/>
  <c r="I232" i="40"/>
  <c r="K232" i="40" s="1"/>
  <c r="H232" i="40"/>
  <c r="J232" i="40" s="1"/>
  <c r="I236" i="40"/>
  <c r="K236" i="40" s="1"/>
  <c r="H236" i="40"/>
  <c r="J236" i="40" s="1"/>
  <c r="I240" i="40"/>
  <c r="K240" i="40" s="1"/>
  <c r="H240" i="40"/>
  <c r="J240" i="40" s="1"/>
  <c r="I244" i="40"/>
  <c r="K244" i="40" s="1"/>
  <c r="H244" i="40"/>
  <c r="J244" i="40" s="1"/>
  <c r="I248" i="40"/>
  <c r="K248" i="40" s="1"/>
  <c r="H248" i="40"/>
  <c r="J248" i="40" s="1"/>
  <c r="L109" i="41"/>
  <c r="L101" i="41"/>
  <c r="M134" i="42"/>
  <c r="N134" i="42" s="1"/>
  <c r="M125" i="42"/>
  <c r="N125" i="42" s="1"/>
  <c r="M117" i="42"/>
  <c r="N117" i="42" s="1"/>
  <c r="I121" i="41"/>
  <c r="K121" i="41" s="1"/>
  <c r="H121" i="41"/>
  <c r="J121" i="41" s="1"/>
  <c r="H133" i="41"/>
  <c r="J133" i="41" s="1"/>
  <c r="I133" i="41"/>
  <c r="K133" i="41" s="1"/>
  <c r="H212" i="40"/>
  <c r="J212" i="40" s="1"/>
  <c r="I212" i="40"/>
  <c r="K212" i="40" s="1"/>
  <c r="H224" i="40"/>
  <c r="J224" i="40" s="1"/>
  <c r="I224" i="40"/>
  <c r="K224" i="40" s="1"/>
  <c r="H141" i="42"/>
  <c r="J141" i="42" s="1"/>
  <c r="I141" i="42"/>
  <c r="K141" i="42" s="1"/>
  <c r="H145" i="42"/>
  <c r="J145" i="42" s="1"/>
  <c r="I145" i="42"/>
  <c r="K145" i="42" s="1"/>
  <c r="H149" i="42"/>
  <c r="J149" i="42" s="1"/>
  <c r="I149" i="42"/>
  <c r="K149" i="42" s="1"/>
  <c r="H153" i="42"/>
  <c r="J153" i="42" s="1"/>
  <c r="I153" i="42"/>
  <c r="K153" i="42" s="1"/>
  <c r="H157" i="42"/>
  <c r="J157" i="42" s="1"/>
  <c r="I157" i="42"/>
  <c r="K157" i="42" s="1"/>
  <c r="H163" i="43"/>
  <c r="J163" i="43" s="1"/>
  <c r="I163" i="43"/>
  <c r="K163" i="43" s="1"/>
  <c r="I167" i="43"/>
  <c r="K167" i="43" s="1"/>
  <c r="H167" i="43"/>
  <c r="J167" i="43" s="1"/>
  <c r="H171" i="43"/>
  <c r="J171" i="43" s="1"/>
  <c r="I171" i="43"/>
  <c r="K171" i="43" s="1"/>
  <c r="I175" i="43"/>
  <c r="K175" i="43" s="1"/>
  <c r="H175" i="43"/>
  <c r="J175" i="43" s="1"/>
  <c r="I179" i="43"/>
  <c r="K179" i="43" s="1"/>
  <c r="H179" i="43"/>
  <c r="J179" i="43" s="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H233" i="40"/>
  <c r="J233" i="40" s="1"/>
  <c r="I233" i="40"/>
  <c r="K233" i="40" s="1"/>
  <c r="H237" i="40"/>
  <c r="J237" i="40" s="1"/>
  <c r="I237" i="40"/>
  <c r="K237" i="40" s="1"/>
  <c r="H241" i="40"/>
  <c r="J241" i="40" s="1"/>
  <c r="I241" i="40"/>
  <c r="K241" i="40" s="1"/>
  <c r="I245" i="40"/>
  <c r="K245" i="40" s="1"/>
  <c r="H245" i="40"/>
  <c r="J245" i="40" s="1"/>
  <c r="I249" i="40"/>
  <c r="K249" i="40" s="1"/>
  <c r="H249" i="40"/>
  <c r="J249" i="40" s="1"/>
  <c r="I125" i="41"/>
  <c r="K125" i="41" s="1"/>
  <c r="H125" i="41"/>
  <c r="J125" i="41" s="1"/>
  <c r="M195" i="40"/>
  <c r="N195" i="40" s="1"/>
  <c r="H216" i="40"/>
  <c r="J216" i="40" s="1"/>
  <c r="I216" i="40"/>
  <c r="K216" i="40" s="1"/>
  <c r="H220" i="40"/>
  <c r="J220" i="40" s="1"/>
  <c r="I220" i="40"/>
  <c r="K220" i="40" s="1"/>
  <c r="I118" i="41"/>
  <c r="K118" i="41" s="1"/>
  <c r="H118" i="41"/>
  <c r="J118" i="41" s="1"/>
  <c r="H130" i="41"/>
  <c r="J130" i="41" s="1"/>
  <c r="I130" i="41"/>
  <c r="K130" i="41" s="1"/>
  <c r="I209" i="40"/>
  <c r="K209" i="40" s="1"/>
  <c r="H209" i="40"/>
  <c r="J209" i="40" s="1"/>
  <c r="L158" i="43"/>
  <c r="M149" i="43"/>
  <c r="N149" i="43" s="1"/>
  <c r="B209" i="42"/>
  <c r="C186" i="42"/>
  <c r="D186" i="42" s="1"/>
  <c r="M111" i="41"/>
  <c r="N111" i="41" s="1"/>
  <c r="M103" i="41"/>
  <c r="N103" i="41" s="1"/>
  <c r="M95" i="41"/>
  <c r="N95" i="41" s="1"/>
  <c r="L127" i="42"/>
  <c r="L119" i="42"/>
  <c r="L106" i="41"/>
  <c r="L94" i="41"/>
  <c r="L126" i="42"/>
  <c r="H142" i="42"/>
  <c r="J142" i="42" s="1"/>
  <c r="I142" i="42"/>
  <c r="K142" i="42" s="1"/>
  <c r="H146" i="42"/>
  <c r="J146" i="42" s="1"/>
  <c r="I146" i="42"/>
  <c r="K146" i="42" s="1"/>
  <c r="H150" i="42"/>
  <c r="J150" i="42" s="1"/>
  <c r="I150" i="42"/>
  <c r="K150" i="42" s="1"/>
  <c r="H154" i="42"/>
  <c r="J154" i="42" s="1"/>
  <c r="I154" i="42"/>
  <c r="K154" i="42" s="1"/>
  <c r="I158" i="42"/>
  <c r="K158" i="42" s="1"/>
  <c r="H158" i="42"/>
  <c r="J158" i="42" s="1"/>
  <c r="M197" i="40"/>
  <c r="N197" i="40" s="1"/>
  <c r="M189" i="40"/>
  <c r="N189" i="40" s="1"/>
  <c r="M146" i="43"/>
  <c r="N146" i="43" s="1"/>
  <c r="M140" i="43"/>
  <c r="N140" i="43" s="1"/>
  <c r="I164" i="43"/>
  <c r="K164" i="43" s="1"/>
  <c r="H164" i="43"/>
  <c r="J164" i="43" s="1"/>
  <c r="I168" i="43"/>
  <c r="K168" i="43" s="1"/>
  <c r="H168" i="43"/>
  <c r="J168" i="43" s="1"/>
  <c r="H172" i="43"/>
  <c r="J172" i="43" s="1"/>
  <c r="I172" i="43"/>
  <c r="K172" i="43" s="1"/>
  <c r="I176" i="43"/>
  <c r="K176" i="43" s="1"/>
  <c r="H176" i="43"/>
  <c r="J176" i="43" s="1"/>
  <c r="I180" i="43"/>
  <c r="K180" i="43" s="1"/>
  <c r="H180" i="43"/>
  <c r="J180" i="43" s="1"/>
  <c r="I234" i="40"/>
  <c r="K234" i="40" s="1"/>
  <c r="H234" i="40"/>
  <c r="J234" i="40" s="1"/>
  <c r="I238" i="40"/>
  <c r="K238" i="40" s="1"/>
  <c r="H238" i="40"/>
  <c r="J238" i="40" s="1"/>
  <c r="I242" i="40"/>
  <c r="K242" i="40" s="1"/>
  <c r="H242" i="40"/>
  <c r="J242" i="40" s="1"/>
  <c r="I246" i="40"/>
  <c r="K246" i="40" s="1"/>
  <c r="H246" i="40"/>
  <c r="J246" i="40" s="1"/>
  <c r="I250" i="40"/>
  <c r="K250" i="40" s="1"/>
  <c r="H250" i="40"/>
  <c r="J250" i="40" s="1"/>
  <c r="M142" i="43"/>
  <c r="N142" i="43" s="1"/>
  <c r="M153" i="43"/>
  <c r="N153" i="43" s="1"/>
  <c r="I117" i="41"/>
  <c r="K117" i="41" s="1"/>
  <c r="H117" i="41"/>
  <c r="J117" i="41" s="1"/>
  <c r="I129" i="41"/>
  <c r="K129" i="41" s="1"/>
  <c r="H129" i="41"/>
  <c r="J129" i="41" s="1"/>
  <c r="L203" i="40"/>
  <c r="F181" i="42"/>
  <c r="F180" i="42"/>
  <c r="F179" i="42"/>
  <c r="F178" i="42"/>
  <c r="F177" i="42"/>
  <c r="F176" i="42"/>
  <c r="F175" i="42"/>
  <c r="F174" i="42"/>
  <c r="F173" i="42"/>
  <c r="F172" i="42"/>
  <c r="F171" i="42"/>
  <c r="F170" i="42"/>
  <c r="F169" i="42"/>
  <c r="F168" i="42"/>
  <c r="F167" i="42"/>
  <c r="F166" i="42"/>
  <c r="F165" i="42"/>
  <c r="F164" i="42"/>
  <c r="F163" i="42"/>
  <c r="I122" i="41"/>
  <c r="K122" i="41" s="1"/>
  <c r="H122" i="41"/>
  <c r="J122" i="41" s="1"/>
  <c r="I126" i="41"/>
  <c r="K126" i="41" s="1"/>
  <c r="H126" i="41"/>
  <c r="J126" i="41" s="1"/>
  <c r="H134" i="41"/>
  <c r="J134" i="41" s="1"/>
  <c r="I134" i="41"/>
  <c r="K134" i="41" s="1"/>
  <c r="I213" i="40"/>
  <c r="K213" i="40" s="1"/>
  <c r="H213" i="40"/>
  <c r="J213" i="40" s="1"/>
  <c r="I217" i="40"/>
  <c r="K217" i="40" s="1"/>
  <c r="H217" i="40"/>
  <c r="J217" i="40" s="1"/>
  <c r="I221" i="40"/>
  <c r="K221" i="40" s="1"/>
  <c r="H221" i="40"/>
  <c r="J221" i="40" s="1"/>
  <c r="I225" i="40"/>
  <c r="K225" i="40" s="1"/>
  <c r="H225" i="40"/>
  <c r="J225" i="40" s="1"/>
  <c r="M151" i="43"/>
  <c r="N151" i="43" s="1"/>
  <c r="H119" i="41"/>
  <c r="J119" i="41" s="1"/>
  <c r="I119" i="41"/>
  <c r="K119" i="41" s="1"/>
  <c r="H123" i="41"/>
  <c r="J123" i="41" s="1"/>
  <c r="I123" i="41"/>
  <c r="K123" i="41" s="1"/>
  <c r="H127" i="41"/>
  <c r="J127" i="41" s="1"/>
  <c r="I127" i="41"/>
  <c r="K127" i="41" s="1"/>
  <c r="H131" i="41"/>
  <c r="J131" i="41" s="1"/>
  <c r="I131" i="41"/>
  <c r="K131" i="41" s="1"/>
  <c r="H135" i="41"/>
  <c r="J135" i="41" s="1"/>
  <c r="I135" i="41"/>
  <c r="K135" i="41" s="1"/>
  <c r="M199" i="40"/>
  <c r="N199" i="40" s="1"/>
  <c r="M191" i="40"/>
  <c r="N191" i="40" s="1"/>
  <c r="I210" i="40"/>
  <c r="K210" i="40" s="1"/>
  <c r="H210" i="40"/>
  <c r="J210" i="40" s="1"/>
  <c r="I214" i="40"/>
  <c r="K214" i="40" s="1"/>
  <c r="H214" i="40"/>
  <c r="J214" i="40" s="1"/>
  <c r="I218" i="40"/>
  <c r="K218" i="40" s="1"/>
  <c r="H218" i="40"/>
  <c r="J218" i="40" s="1"/>
  <c r="I222" i="40"/>
  <c r="K222" i="40" s="1"/>
  <c r="H222" i="40"/>
  <c r="J222" i="40" s="1"/>
  <c r="I226" i="40"/>
  <c r="K226" i="40" s="1"/>
  <c r="H226" i="40"/>
  <c r="J226" i="40" s="1"/>
  <c r="L154" i="43"/>
  <c r="L148" i="43"/>
  <c r="M112" i="41"/>
  <c r="N112" i="41" s="1"/>
  <c r="M104" i="41"/>
  <c r="N104" i="41" s="1"/>
  <c r="M96" i="41"/>
  <c r="N96" i="41" s="1"/>
  <c r="L128" i="42"/>
  <c r="L120" i="42"/>
  <c r="M202" i="40"/>
  <c r="N202" i="40" s="1"/>
  <c r="M194" i="40"/>
  <c r="N194" i="40" s="1"/>
  <c r="M186" i="40"/>
  <c r="N186" i="40" s="1"/>
  <c r="M150" i="43"/>
  <c r="N150" i="43" s="1"/>
  <c r="M144" i="43"/>
  <c r="N144" i="43" s="1"/>
  <c r="F204" i="43"/>
  <c r="F203" i="43"/>
  <c r="F202" i="43"/>
  <c r="F201" i="43"/>
  <c r="F200" i="43"/>
  <c r="F199" i="43"/>
  <c r="F198" i="43"/>
  <c r="F197" i="43"/>
  <c r="F196" i="43"/>
  <c r="F195" i="43"/>
  <c r="F194" i="43"/>
  <c r="F193" i="43"/>
  <c r="F192" i="43"/>
  <c r="F191" i="43"/>
  <c r="F190" i="43"/>
  <c r="F189" i="43"/>
  <c r="F188" i="43"/>
  <c r="F187" i="43"/>
  <c r="F186" i="43"/>
  <c r="L107" i="41"/>
  <c r="L99" i="41"/>
  <c r="M132" i="42"/>
  <c r="N132" i="42" s="1"/>
  <c r="M123" i="42"/>
  <c r="N123" i="42" s="1"/>
  <c r="M110" i="41"/>
  <c r="N110" i="41" s="1"/>
  <c r="M98" i="41"/>
  <c r="N98" i="41" s="1"/>
  <c r="M135" i="42"/>
  <c r="N135" i="42" s="1"/>
  <c r="M122" i="42"/>
  <c r="N122" i="42" s="1"/>
  <c r="H143" i="42"/>
  <c r="J143" i="42" s="1"/>
  <c r="I143" i="42"/>
  <c r="K143" i="42" s="1"/>
  <c r="H147" i="42"/>
  <c r="J147" i="42" s="1"/>
  <c r="I147" i="42"/>
  <c r="K147" i="42" s="1"/>
  <c r="H151" i="42"/>
  <c r="J151" i="42" s="1"/>
  <c r="I151" i="42"/>
  <c r="K151" i="42" s="1"/>
  <c r="H155" i="42"/>
  <c r="J155" i="42" s="1"/>
  <c r="I155" i="42"/>
  <c r="K155" i="42" s="1"/>
  <c r="L201" i="40"/>
  <c r="L193" i="40"/>
  <c r="L156" i="43"/>
  <c r="L143" i="43"/>
  <c r="L141" i="43"/>
  <c r="I165" i="43"/>
  <c r="K165" i="43" s="1"/>
  <c r="H165" i="43"/>
  <c r="J165" i="43" s="1"/>
  <c r="I169" i="43"/>
  <c r="K169" i="43" s="1"/>
  <c r="H169" i="43"/>
  <c r="J169" i="43" s="1"/>
  <c r="H173" i="43"/>
  <c r="J173" i="43" s="1"/>
  <c r="I173" i="43"/>
  <c r="K173" i="43" s="1"/>
  <c r="I177" i="43"/>
  <c r="K177" i="43" s="1"/>
  <c r="H177" i="43"/>
  <c r="J177" i="43" s="1"/>
  <c r="I181" i="43"/>
  <c r="K181" i="43" s="1"/>
  <c r="H181" i="43"/>
  <c r="J181" i="43" s="1"/>
  <c r="L131" i="42"/>
  <c r="M204" i="40"/>
  <c r="N204" i="40" s="1"/>
  <c r="M196" i="40"/>
  <c r="N196" i="40" s="1"/>
  <c r="M188" i="40"/>
  <c r="N188" i="40" s="1"/>
  <c r="I235" i="40"/>
  <c r="K235" i="40" s="1"/>
  <c r="H235" i="40"/>
  <c r="J235" i="40" s="1"/>
  <c r="I239" i="40"/>
  <c r="K239" i="40" s="1"/>
  <c r="H239" i="40"/>
  <c r="J239" i="40" s="1"/>
  <c r="I243" i="40"/>
  <c r="K243" i="40" s="1"/>
  <c r="H243" i="40"/>
  <c r="J243" i="40" s="1"/>
  <c r="H247" i="40"/>
  <c r="J247" i="40" s="1"/>
  <c r="I247" i="40"/>
  <c r="K247" i="40" s="1"/>
  <c r="L155" i="43"/>
  <c r="L152" i="43"/>
  <c r="M105" i="41"/>
  <c r="N105" i="41" s="1"/>
  <c r="M97" i="41"/>
  <c r="N97" i="41" s="1"/>
  <c r="L129" i="42"/>
  <c r="L121" i="42"/>
  <c r="O99" i="39"/>
  <c r="R99" i="39" s="1"/>
  <c r="O107" i="39"/>
  <c r="R107" i="39" s="1"/>
  <c r="O105" i="39"/>
  <c r="R105" i="39" s="1"/>
  <c r="O104" i="39"/>
  <c r="R104" i="39" s="1"/>
  <c r="O98" i="39"/>
  <c r="R98" i="39" s="1"/>
  <c r="O95" i="39"/>
  <c r="R95" i="39" s="1"/>
  <c r="O108" i="39"/>
  <c r="R108" i="39" s="1"/>
  <c r="O100" i="39"/>
  <c r="R100" i="39" s="1"/>
  <c r="O110" i="39"/>
  <c r="R110" i="39" s="1"/>
  <c r="O96" i="39"/>
  <c r="R96" i="39" s="1"/>
  <c r="O75" i="38"/>
  <c r="R75" i="38" s="1"/>
  <c r="O109" i="39"/>
  <c r="R109" i="39" s="1"/>
  <c r="O102" i="39"/>
  <c r="R102" i="39" s="1"/>
  <c r="O112" i="39"/>
  <c r="R112" i="39" s="1"/>
  <c r="O78" i="38"/>
  <c r="R78" i="38" s="1"/>
  <c r="O86" i="38"/>
  <c r="R86" i="38" s="1"/>
  <c r="O83" i="38"/>
  <c r="R83" i="38" s="1"/>
  <c r="O103" i="39"/>
  <c r="R103" i="39" s="1"/>
  <c r="H142" i="39"/>
  <c r="J142" i="39" s="1"/>
  <c r="I142" i="39"/>
  <c r="K142" i="39" s="1"/>
  <c r="H146" i="39"/>
  <c r="J146" i="39" s="1"/>
  <c r="I146" i="39"/>
  <c r="K146" i="39" s="1"/>
  <c r="H150" i="39"/>
  <c r="J150" i="39" s="1"/>
  <c r="I150" i="39"/>
  <c r="K150" i="39" s="1"/>
  <c r="H154" i="39"/>
  <c r="J154" i="39" s="1"/>
  <c r="I154" i="39"/>
  <c r="K154" i="39" s="1"/>
  <c r="H158" i="39"/>
  <c r="J158" i="39" s="1"/>
  <c r="I158" i="39"/>
  <c r="K158" i="39" s="1"/>
  <c r="I120" i="38"/>
  <c r="K120" i="38" s="1"/>
  <c r="H120" i="38"/>
  <c r="J120" i="38" s="1"/>
  <c r="I124" i="38"/>
  <c r="K124" i="38" s="1"/>
  <c r="H124" i="38"/>
  <c r="J124" i="38" s="1"/>
  <c r="I128" i="38"/>
  <c r="K128" i="38" s="1"/>
  <c r="H128" i="38"/>
  <c r="J128" i="38" s="1"/>
  <c r="I132" i="38"/>
  <c r="K132" i="38" s="1"/>
  <c r="H132" i="38"/>
  <c r="J132" i="38" s="1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M109" i="38"/>
  <c r="N109" i="38" s="1"/>
  <c r="M97" i="38"/>
  <c r="N97" i="38" s="1"/>
  <c r="M127" i="39"/>
  <c r="N127" i="39" s="1"/>
  <c r="M108" i="38"/>
  <c r="N108" i="38" s="1"/>
  <c r="M134" i="39"/>
  <c r="N134" i="39" s="1"/>
  <c r="M129" i="39"/>
  <c r="N129" i="39" s="1"/>
  <c r="H143" i="39"/>
  <c r="J143" i="39" s="1"/>
  <c r="I143" i="39"/>
  <c r="K143" i="39" s="1"/>
  <c r="H147" i="39"/>
  <c r="J147" i="39" s="1"/>
  <c r="I147" i="39"/>
  <c r="K147" i="39" s="1"/>
  <c r="H151" i="39"/>
  <c r="J151" i="39" s="1"/>
  <c r="I151" i="39"/>
  <c r="K151" i="39" s="1"/>
  <c r="H155" i="39"/>
  <c r="J155" i="39" s="1"/>
  <c r="I155" i="39"/>
  <c r="K155" i="39" s="1"/>
  <c r="M101" i="38"/>
  <c r="N101" i="38" s="1"/>
  <c r="M119" i="39"/>
  <c r="N119" i="39" s="1"/>
  <c r="F158" i="38"/>
  <c r="F157" i="38"/>
  <c r="F156" i="38"/>
  <c r="F155" i="38"/>
  <c r="F154" i="38"/>
  <c r="F153" i="38"/>
  <c r="F152" i="38"/>
  <c r="F151" i="38"/>
  <c r="F150" i="38"/>
  <c r="F149" i="38"/>
  <c r="F148" i="38"/>
  <c r="F147" i="38"/>
  <c r="F146" i="38"/>
  <c r="F145" i="38"/>
  <c r="F144" i="38"/>
  <c r="F143" i="38"/>
  <c r="F142" i="38"/>
  <c r="F141" i="38"/>
  <c r="F140" i="38"/>
  <c r="M130" i="39"/>
  <c r="N130" i="39" s="1"/>
  <c r="M107" i="38"/>
  <c r="N107" i="38" s="1"/>
  <c r="L96" i="38"/>
  <c r="H117" i="38"/>
  <c r="J117" i="38" s="1"/>
  <c r="I117" i="38"/>
  <c r="K117" i="38" s="1"/>
  <c r="H121" i="38"/>
  <c r="J121" i="38" s="1"/>
  <c r="I121" i="38"/>
  <c r="K121" i="38" s="1"/>
  <c r="H125" i="38"/>
  <c r="J125" i="38" s="1"/>
  <c r="I125" i="38"/>
  <c r="K125" i="38" s="1"/>
  <c r="H129" i="38"/>
  <c r="J129" i="38" s="1"/>
  <c r="I129" i="38"/>
  <c r="K129" i="38" s="1"/>
  <c r="I133" i="38"/>
  <c r="K133" i="38" s="1"/>
  <c r="H133" i="38"/>
  <c r="J133" i="38" s="1"/>
  <c r="M111" i="38"/>
  <c r="N111" i="38" s="1"/>
  <c r="M99" i="38"/>
  <c r="N99" i="38" s="1"/>
  <c r="M106" i="38"/>
  <c r="N106" i="38" s="1"/>
  <c r="L124" i="39"/>
  <c r="H140" i="39"/>
  <c r="J140" i="39" s="1"/>
  <c r="I140" i="39"/>
  <c r="K140" i="39" s="1"/>
  <c r="H144" i="39"/>
  <c r="J144" i="39" s="1"/>
  <c r="I144" i="39"/>
  <c r="K144" i="39" s="1"/>
  <c r="H148" i="39"/>
  <c r="J148" i="39" s="1"/>
  <c r="I148" i="39"/>
  <c r="K148" i="39" s="1"/>
  <c r="H152" i="39"/>
  <c r="J152" i="39" s="1"/>
  <c r="I152" i="39"/>
  <c r="K152" i="39" s="1"/>
  <c r="I156" i="39"/>
  <c r="K156" i="39" s="1"/>
  <c r="H156" i="39"/>
  <c r="J156" i="39" s="1"/>
  <c r="B186" i="38"/>
  <c r="C163" i="38"/>
  <c r="D163" i="38" s="1"/>
  <c r="I118" i="38"/>
  <c r="K118" i="38" s="1"/>
  <c r="H118" i="38"/>
  <c r="J118" i="38" s="1"/>
  <c r="I122" i="38"/>
  <c r="K122" i="38" s="1"/>
  <c r="H122" i="38"/>
  <c r="J122" i="38" s="1"/>
  <c r="I126" i="38"/>
  <c r="K126" i="38" s="1"/>
  <c r="H126" i="38"/>
  <c r="J126" i="38" s="1"/>
  <c r="I130" i="38"/>
  <c r="K130" i="38" s="1"/>
  <c r="H130" i="38"/>
  <c r="J130" i="38" s="1"/>
  <c r="I134" i="38"/>
  <c r="K134" i="38" s="1"/>
  <c r="H134" i="38"/>
  <c r="J134" i="38" s="1"/>
  <c r="C186" i="39"/>
  <c r="D186" i="39" s="1"/>
  <c r="B209" i="39"/>
  <c r="M98" i="38"/>
  <c r="N98" i="38" s="1"/>
  <c r="L132" i="39"/>
  <c r="L110" i="38"/>
  <c r="L102" i="38"/>
  <c r="L94" i="38"/>
  <c r="M128" i="39"/>
  <c r="N128" i="39" s="1"/>
  <c r="M120" i="39"/>
  <c r="N120" i="39" s="1"/>
  <c r="M105" i="38"/>
  <c r="N105" i="38" s="1"/>
  <c r="M135" i="39"/>
  <c r="N135" i="39" s="1"/>
  <c r="M123" i="39"/>
  <c r="N123" i="39" s="1"/>
  <c r="M100" i="38"/>
  <c r="N100" i="38" s="1"/>
  <c r="M126" i="39"/>
  <c r="N126" i="39" s="1"/>
  <c r="L117" i="39"/>
  <c r="H141" i="39"/>
  <c r="J141" i="39" s="1"/>
  <c r="I141" i="39"/>
  <c r="K141" i="39" s="1"/>
  <c r="H145" i="39"/>
  <c r="J145" i="39" s="1"/>
  <c r="I145" i="39"/>
  <c r="K145" i="39" s="1"/>
  <c r="H149" i="39"/>
  <c r="J149" i="39" s="1"/>
  <c r="I149" i="39"/>
  <c r="K149" i="39" s="1"/>
  <c r="H153" i="39"/>
  <c r="J153" i="39" s="1"/>
  <c r="I153" i="39"/>
  <c r="K153" i="39" s="1"/>
  <c r="I157" i="39"/>
  <c r="K157" i="39" s="1"/>
  <c r="H157" i="39"/>
  <c r="J157" i="39" s="1"/>
  <c r="M131" i="39"/>
  <c r="N131" i="39" s="1"/>
  <c r="M104" i="38"/>
  <c r="N104" i="38" s="1"/>
  <c r="M122" i="39"/>
  <c r="N122" i="39" s="1"/>
  <c r="L121" i="39"/>
  <c r="L112" i="38"/>
  <c r="L118" i="39"/>
  <c r="M95" i="38"/>
  <c r="N95" i="38" s="1"/>
  <c r="I119" i="38"/>
  <c r="K119" i="38" s="1"/>
  <c r="H119" i="38"/>
  <c r="J119" i="38" s="1"/>
  <c r="I123" i="38"/>
  <c r="K123" i="38" s="1"/>
  <c r="H123" i="38"/>
  <c r="J123" i="38" s="1"/>
  <c r="I127" i="38"/>
  <c r="K127" i="38" s="1"/>
  <c r="H127" i="38"/>
  <c r="J127" i="38" s="1"/>
  <c r="I131" i="38"/>
  <c r="K131" i="38" s="1"/>
  <c r="H131" i="38"/>
  <c r="J131" i="38" s="1"/>
  <c r="I135" i="38"/>
  <c r="K135" i="38" s="1"/>
  <c r="H135" i="38"/>
  <c r="J135" i="38" s="1"/>
  <c r="M103" i="38"/>
  <c r="N103" i="38" s="1"/>
  <c r="L133" i="39"/>
  <c r="R82" i="38"/>
  <c r="O129" i="37"/>
  <c r="R129" i="37" s="1"/>
  <c r="O121" i="37"/>
  <c r="R121" i="37" s="1"/>
  <c r="O126" i="37"/>
  <c r="R126" i="37" s="1"/>
  <c r="O117" i="37"/>
  <c r="R117" i="37" s="1"/>
  <c r="O123" i="37"/>
  <c r="R123" i="37" s="1"/>
  <c r="O118" i="37"/>
  <c r="R118" i="37" s="1"/>
  <c r="O127" i="37"/>
  <c r="R127" i="37" s="1"/>
  <c r="O130" i="37"/>
  <c r="R130" i="37" s="1"/>
  <c r="O124" i="37"/>
  <c r="R124" i="37" s="1"/>
  <c r="O122" i="37"/>
  <c r="R122" i="37" s="1"/>
  <c r="O133" i="37"/>
  <c r="R133" i="37" s="1"/>
  <c r="O134" i="37"/>
  <c r="R134" i="37" s="1"/>
  <c r="O131" i="37"/>
  <c r="R131" i="37" s="1"/>
  <c r="O128" i="37"/>
  <c r="R128" i="37" s="1"/>
  <c r="O135" i="37"/>
  <c r="R135" i="37" s="1"/>
  <c r="I165" i="37"/>
  <c r="K165" i="37" s="1"/>
  <c r="H165" i="37"/>
  <c r="J165" i="37" s="1"/>
  <c r="H173" i="37"/>
  <c r="J173" i="37" s="1"/>
  <c r="I173" i="37"/>
  <c r="K173" i="37" s="1"/>
  <c r="H177" i="37"/>
  <c r="J177" i="37" s="1"/>
  <c r="I177" i="37"/>
  <c r="K177" i="37" s="1"/>
  <c r="H181" i="37"/>
  <c r="J181" i="37" s="1"/>
  <c r="I181" i="37"/>
  <c r="K181" i="37" s="1"/>
  <c r="M155" i="37"/>
  <c r="N155" i="37" s="1"/>
  <c r="M151" i="37"/>
  <c r="N151" i="37" s="1"/>
  <c r="H168" i="37"/>
  <c r="J168" i="37" s="1"/>
  <c r="I168" i="37"/>
  <c r="K168" i="37" s="1"/>
  <c r="H172" i="37"/>
  <c r="J172" i="37" s="1"/>
  <c r="I172" i="37"/>
  <c r="K172" i="37" s="1"/>
  <c r="H176" i="37"/>
  <c r="J176" i="37" s="1"/>
  <c r="I176" i="37"/>
  <c r="K176" i="37" s="1"/>
  <c r="H180" i="37"/>
  <c r="J180" i="37" s="1"/>
  <c r="I180" i="37"/>
  <c r="K180" i="37" s="1"/>
  <c r="H169" i="37"/>
  <c r="J169" i="37" s="1"/>
  <c r="I169" i="37"/>
  <c r="K169" i="37" s="1"/>
  <c r="H170" i="37"/>
  <c r="J170" i="37" s="1"/>
  <c r="I170" i="37"/>
  <c r="K170" i="37" s="1"/>
  <c r="H178" i="37"/>
  <c r="J178" i="37" s="1"/>
  <c r="I178" i="37"/>
  <c r="K178" i="37" s="1"/>
  <c r="M146" i="37"/>
  <c r="N146" i="37" s="1"/>
  <c r="M141" i="37"/>
  <c r="N141" i="37" s="1"/>
  <c r="M152" i="37"/>
  <c r="N152" i="37" s="1"/>
  <c r="I164" i="37"/>
  <c r="K164" i="37" s="1"/>
  <c r="H164" i="37"/>
  <c r="J164" i="37" s="1"/>
  <c r="I166" i="37"/>
  <c r="K166" i="37" s="1"/>
  <c r="H166" i="37"/>
  <c r="J166" i="37" s="1"/>
  <c r="H174" i="37"/>
  <c r="J174" i="37" s="1"/>
  <c r="I174" i="37"/>
  <c r="K174" i="37" s="1"/>
  <c r="M154" i="37"/>
  <c r="N154" i="37" s="1"/>
  <c r="M149" i="37"/>
  <c r="N149" i="37" s="1"/>
  <c r="F204" i="37"/>
  <c r="F201" i="37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202" i="37"/>
  <c r="F203" i="37"/>
  <c r="M144" i="37"/>
  <c r="N144" i="37" s="1"/>
  <c r="I163" i="37"/>
  <c r="K163" i="37" s="1"/>
  <c r="H163" i="37"/>
  <c r="J163" i="37" s="1"/>
  <c r="I167" i="37"/>
  <c r="K167" i="37" s="1"/>
  <c r="H167" i="37"/>
  <c r="J167" i="37" s="1"/>
  <c r="H171" i="37"/>
  <c r="J171" i="37" s="1"/>
  <c r="I171" i="37"/>
  <c r="K171" i="37" s="1"/>
  <c r="H175" i="37"/>
  <c r="J175" i="37" s="1"/>
  <c r="I175" i="37"/>
  <c r="K175" i="37" s="1"/>
  <c r="H179" i="37"/>
  <c r="J179" i="37" s="1"/>
  <c r="I179" i="37"/>
  <c r="K179" i="37" s="1"/>
  <c r="L158" i="37"/>
  <c r="L150" i="37"/>
  <c r="L142" i="37"/>
  <c r="L157" i="37"/>
  <c r="L145" i="37"/>
  <c r="B232" i="37"/>
  <c r="C232" i="37" s="1"/>
  <c r="D232" i="37" s="1"/>
  <c r="C209" i="37"/>
  <c r="D209" i="37" s="1"/>
  <c r="M143" i="37"/>
  <c r="N143" i="37" s="1"/>
  <c r="M153" i="37"/>
  <c r="N153" i="37" s="1"/>
  <c r="L156" i="37"/>
  <c r="L148" i="37"/>
  <c r="L140" i="37"/>
  <c r="M147" i="37"/>
  <c r="N147" i="37" s="1"/>
  <c r="D15" i="45"/>
  <c r="R199" i="32" l="1"/>
  <c r="O104" i="32"/>
  <c r="R104" i="32" s="1"/>
  <c r="O120" i="32"/>
  <c r="R120" i="32" s="1"/>
  <c r="O127" i="32"/>
  <c r="R127" i="32" s="1"/>
  <c r="R159" i="40"/>
  <c r="C13" i="40" s="1"/>
  <c r="O42" i="32"/>
  <c r="O29" i="32"/>
  <c r="R29" i="32" s="1"/>
  <c r="R113" i="40"/>
  <c r="C11" i="40" s="1"/>
  <c r="R44" i="39"/>
  <c r="C8" i="39" s="1"/>
  <c r="O41" i="32"/>
  <c r="R41" i="32" s="1"/>
  <c r="O26" i="32"/>
  <c r="R26" i="32" s="1"/>
  <c r="O32" i="32"/>
  <c r="R32" i="32" s="1"/>
  <c r="O27" i="32"/>
  <c r="R27" i="32" s="1"/>
  <c r="R42" i="32"/>
  <c r="O25" i="32"/>
  <c r="R25" i="32" s="1"/>
  <c r="O28" i="32"/>
  <c r="R28" i="32" s="1"/>
  <c r="O40" i="32"/>
  <c r="R40" i="32" s="1"/>
  <c r="O34" i="32"/>
  <c r="R34" i="32" s="1"/>
  <c r="M232" i="32"/>
  <c r="N232" i="32" s="1"/>
  <c r="O31" i="32"/>
  <c r="R31" i="32" s="1"/>
  <c r="R170" i="32"/>
  <c r="O30" i="32"/>
  <c r="R30" i="32" s="1"/>
  <c r="O39" i="32"/>
  <c r="R39" i="32" s="1"/>
  <c r="O38" i="32"/>
  <c r="R38" i="32" s="1"/>
  <c r="O35" i="32"/>
  <c r="R35" i="32" s="1"/>
  <c r="O44" i="30"/>
  <c r="U29" i="26" s="1"/>
  <c r="R67" i="44"/>
  <c r="C9" i="44" s="1"/>
  <c r="R136" i="40"/>
  <c r="C12" i="40" s="1"/>
  <c r="R172" i="32"/>
  <c r="O54" i="32"/>
  <c r="R54" i="32" s="1"/>
  <c r="O227" i="32"/>
  <c r="R227" i="32" s="1"/>
  <c r="O89" i="32"/>
  <c r="R89" i="32" s="1"/>
  <c r="O144" i="32"/>
  <c r="R144" i="32" s="1"/>
  <c r="R159" i="32" s="1"/>
  <c r="C13" i="32" s="1"/>
  <c r="O214" i="32"/>
  <c r="R214" i="32" s="1"/>
  <c r="O133" i="32"/>
  <c r="R133" i="32" s="1"/>
  <c r="O82" i="32"/>
  <c r="R82" i="32" s="1"/>
  <c r="O37" i="32"/>
  <c r="R37" i="32" s="1"/>
  <c r="O233" i="32"/>
  <c r="R233" i="32" s="1"/>
  <c r="O59" i="32"/>
  <c r="R59" i="32" s="1"/>
  <c r="O121" i="32"/>
  <c r="R121" i="32" s="1"/>
  <c r="O180" i="32"/>
  <c r="R180" i="32" s="1"/>
  <c r="O238" i="32"/>
  <c r="R238" i="32" s="1"/>
  <c r="O48" i="32"/>
  <c r="R48" i="32" s="1"/>
  <c r="O213" i="32"/>
  <c r="R213" i="32" s="1"/>
  <c r="O241" i="32"/>
  <c r="R241" i="32" s="1"/>
  <c r="O212" i="32"/>
  <c r="R212" i="32" s="1"/>
  <c r="O132" i="32"/>
  <c r="R132" i="32" s="1"/>
  <c r="O97" i="32"/>
  <c r="R97" i="32" s="1"/>
  <c r="O73" i="32"/>
  <c r="R73" i="32" s="1"/>
  <c r="O246" i="32"/>
  <c r="R246" i="32" s="1"/>
  <c r="O57" i="32"/>
  <c r="R57" i="32" s="1"/>
  <c r="O119" i="32"/>
  <c r="R119" i="32" s="1"/>
  <c r="O249" i="32"/>
  <c r="R249" i="32" s="1"/>
  <c r="O211" i="32"/>
  <c r="R211" i="32" s="1"/>
  <c r="O105" i="32"/>
  <c r="R105" i="32" s="1"/>
  <c r="O81" i="32"/>
  <c r="R81" i="32" s="1"/>
  <c r="O66" i="32"/>
  <c r="R66" i="32" s="1"/>
  <c r="O125" i="32"/>
  <c r="R125" i="32" s="1"/>
  <c r="O74" i="32"/>
  <c r="R74" i="32" s="1"/>
  <c r="O44" i="28"/>
  <c r="U27" i="26" s="1"/>
  <c r="R67" i="45"/>
  <c r="C9" i="45" s="1"/>
  <c r="R44" i="44"/>
  <c r="C8" i="44" s="1"/>
  <c r="R67" i="37"/>
  <c r="C9" i="37" s="1"/>
  <c r="O44" i="33"/>
  <c r="U22" i="26" s="1"/>
  <c r="R44" i="40"/>
  <c r="C8" i="40" s="1"/>
  <c r="O44" i="27"/>
  <c r="U26" i="26" s="1"/>
  <c r="R44" i="42"/>
  <c r="C8" i="42" s="1"/>
  <c r="O44" i="29"/>
  <c r="U28" i="26" s="1"/>
  <c r="R136" i="44"/>
  <c r="C12" i="44" s="1"/>
  <c r="R67" i="38"/>
  <c r="C9" i="38" s="1"/>
  <c r="R67" i="43"/>
  <c r="C9" i="43" s="1"/>
  <c r="R44" i="43"/>
  <c r="C8" i="43" s="1"/>
  <c r="R67" i="39"/>
  <c r="C9" i="39" s="1"/>
  <c r="R90" i="43"/>
  <c r="C10" i="43" s="1"/>
  <c r="O44" i="23"/>
  <c r="U25" i="26" s="1"/>
  <c r="R90" i="39"/>
  <c r="C10" i="39" s="1"/>
  <c r="R90" i="45"/>
  <c r="C10" i="45" s="1"/>
  <c r="R90" i="44"/>
  <c r="C10" i="44" s="1"/>
  <c r="O44" i="36"/>
  <c r="U30" i="26" s="1"/>
  <c r="R44" i="45"/>
  <c r="C8" i="45" s="1"/>
  <c r="R113" i="44"/>
  <c r="C11" i="44" s="1"/>
  <c r="R113" i="43"/>
  <c r="C11" i="43" s="1"/>
  <c r="R90" i="40"/>
  <c r="C10" i="40" s="1"/>
  <c r="R113" i="37"/>
  <c r="C11" i="37" s="1"/>
  <c r="R67" i="42"/>
  <c r="C9" i="42" s="1"/>
  <c r="O44" i="35"/>
  <c r="U21" i="26" s="1"/>
  <c r="U20" i="26" s="1"/>
  <c r="O44" i="34"/>
  <c r="U23" i="26" s="1"/>
  <c r="O44" i="31"/>
  <c r="U24" i="26" s="1"/>
  <c r="R90" i="37"/>
  <c r="C10" i="37" s="1"/>
  <c r="R90" i="42"/>
  <c r="C10" i="42" s="1"/>
  <c r="R67" i="40"/>
  <c r="C9" i="40" s="1"/>
  <c r="R192" i="32"/>
  <c r="M237" i="32"/>
  <c r="N237" i="32" s="1"/>
  <c r="L237" i="32"/>
  <c r="L232" i="32"/>
  <c r="L242" i="32"/>
  <c r="M242" i="32"/>
  <c r="N242" i="32" s="1"/>
  <c r="R191" i="32"/>
  <c r="O123" i="45"/>
  <c r="R123" i="45" s="1"/>
  <c r="O170" i="44"/>
  <c r="R170" i="44" s="1"/>
  <c r="O177" i="44"/>
  <c r="R177" i="44" s="1"/>
  <c r="O129" i="45"/>
  <c r="R129" i="45" s="1"/>
  <c r="O128" i="45"/>
  <c r="R128" i="45" s="1"/>
  <c r="O132" i="45"/>
  <c r="R132" i="45" s="1"/>
  <c r="O179" i="44"/>
  <c r="R179" i="44" s="1"/>
  <c r="O164" i="44"/>
  <c r="R164" i="44" s="1"/>
  <c r="O133" i="45"/>
  <c r="R133" i="45" s="1"/>
  <c r="O121" i="45"/>
  <c r="R121" i="45" s="1"/>
  <c r="O166" i="44"/>
  <c r="R166" i="44" s="1"/>
  <c r="O168" i="44"/>
  <c r="R168" i="44" s="1"/>
  <c r="O171" i="44"/>
  <c r="R171" i="44" s="1"/>
  <c r="O135" i="45"/>
  <c r="R135" i="45" s="1"/>
  <c r="O102" i="38"/>
  <c r="R102" i="38" s="1"/>
  <c r="O110" i="38"/>
  <c r="R110" i="38" s="1"/>
  <c r="O117" i="39"/>
  <c r="R117" i="39" s="1"/>
  <c r="O94" i="38"/>
  <c r="R94" i="38" s="1"/>
  <c r="L198" i="44"/>
  <c r="L188" i="44"/>
  <c r="L153" i="45"/>
  <c r="L145" i="45"/>
  <c r="L151" i="45"/>
  <c r="L143" i="45"/>
  <c r="M201" i="44"/>
  <c r="N201" i="44" s="1"/>
  <c r="M157" i="45"/>
  <c r="N157" i="45" s="1"/>
  <c r="M149" i="45"/>
  <c r="N149" i="45" s="1"/>
  <c r="M141" i="45"/>
  <c r="N141" i="45" s="1"/>
  <c r="M155" i="45"/>
  <c r="N155" i="45" s="1"/>
  <c r="M147" i="45"/>
  <c r="N147" i="45" s="1"/>
  <c r="L175" i="37"/>
  <c r="L250" i="40"/>
  <c r="L242" i="40"/>
  <c r="L234" i="40"/>
  <c r="L176" i="43"/>
  <c r="L168" i="43"/>
  <c r="L158" i="42"/>
  <c r="L209" i="40"/>
  <c r="L118" i="41"/>
  <c r="M216" i="40"/>
  <c r="N216" i="40" s="1"/>
  <c r="L249" i="40"/>
  <c r="M241" i="40"/>
  <c r="N241" i="40" s="1"/>
  <c r="M233" i="40"/>
  <c r="N233" i="40" s="1"/>
  <c r="M212" i="40"/>
  <c r="N212" i="40" s="1"/>
  <c r="L121" i="41"/>
  <c r="M246" i="40"/>
  <c r="N246" i="40" s="1"/>
  <c r="M238" i="40"/>
  <c r="N238" i="40" s="1"/>
  <c r="L172" i="43"/>
  <c r="L154" i="42"/>
  <c r="L146" i="42"/>
  <c r="L130" i="41"/>
  <c r="L220" i="40"/>
  <c r="L237" i="40"/>
  <c r="L224" i="40"/>
  <c r="L133" i="41"/>
  <c r="O203" i="40"/>
  <c r="R203" i="40" s="1"/>
  <c r="O119" i="45"/>
  <c r="R119" i="45" s="1"/>
  <c r="O124" i="39"/>
  <c r="R124" i="39" s="1"/>
  <c r="O118" i="45"/>
  <c r="R118" i="45" s="1"/>
  <c r="O132" i="39"/>
  <c r="R132" i="39" s="1"/>
  <c r="M247" i="40"/>
  <c r="N247" i="40" s="1"/>
  <c r="L239" i="40"/>
  <c r="L181" i="43"/>
  <c r="L165" i="43"/>
  <c r="L221" i="40"/>
  <c r="L213" i="40"/>
  <c r="L126" i="41"/>
  <c r="L129" i="41"/>
  <c r="L154" i="45"/>
  <c r="L146" i="45"/>
  <c r="L135" i="38"/>
  <c r="L127" i="38"/>
  <c r="L119" i="38"/>
  <c r="L134" i="41"/>
  <c r="L170" i="43"/>
  <c r="L156" i="42"/>
  <c r="L148" i="42"/>
  <c r="L140" i="42"/>
  <c r="M158" i="45"/>
  <c r="N158" i="45" s="1"/>
  <c r="M150" i="45"/>
  <c r="N150" i="45" s="1"/>
  <c r="M142" i="45"/>
  <c r="N142" i="45" s="1"/>
  <c r="O125" i="39"/>
  <c r="R125" i="39" s="1"/>
  <c r="O128" i="42"/>
  <c r="R128" i="42" s="1"/>
  <c r="O145" i="43"/>
  <c r="R145" i="43" s="1"/>
  <c r="O165" i="44"/>
  <c r="R165" i="44" s="1"/>
  <c r="O126" i="45"/>
  <c r="R126" i="45" s="1"/>
  <c r="O131" i="42"/>
  <c r="R131" i="42" s="1"/>
  <c r="O147" i="43"/>
  <c r="R147" i="43" s="1"/>
  <c r="O176" i="44"/>
  <c r="R176" i="44" s="1"/>
  <c r="O121" i="42"/>
  <c r="R121" i="42" s="1"/>
  <c r="O158" i="43"/>
  <c r="R158" i="43" s="1"/>
  <c r="O96" i="38"/>
  <c r="R96" i="38" s="1"/>
  <c r="O178" i="44"/>
  <c r="R178" i="44" s="1"/>
  <c r="O129" i="42"/>
  <c r="R129" i="42" s="1"/>
  <c r="O120" i="42"/>
  <c r="M153" i="39"/>
  <c r="N153" i="39" s="1"/>
  <c r="M145" i="39"/>
  <c r="N145" i="39" s="1"/>
  <c r="L130" i="38"/>
  <c r="L122" i="38"/>
  <c r="M152" i="39"/>
  <c r="N152" i="39" s="1"/>
  <c r="M144" i="39"/>
  <c r="N144" i="39" s="1"/>
  <c r="L125" i="41"/>
  <c r="L175" i="43"/>
  <c r="L167" i="43"/>
  <c r="L202" i="44"/>
  <c r="L189" i="44"/>
  <c r="L156" i="45"/>
  <c r="L148" i="45"/>
  <c r="L140" i="45"/>
  <c r="L204" i="44"/>
  <c r="L194" i="44"/>
  <c r="L200" i="44"/>
  <c r="L180" i="37"/>
  <c r="L172" i="37"/>
  <c r="L181" i="37"/>
  <c r="L121" i="38"/>
  <c r="L147" i="39"/>
  <c r="L158" i="39"/>
  <c r="L150" i="39"/>
  <c r="L142" i="39"/>
  <c r="L155" i="42"/>
  <c r="L147" i="42"/>
  <c r="L135" i="41"/>
  <c r="L127" i="41"/>
  <c r="L119" i="41"/>
  <c r="L132" i="41"/>
  <c r="M124" i="41"/>
  <c r="N124" i="41" s="1"/>
  <c r="M203" i="44"/>
  <c r="N203" i="44" s="1"/>
  <c r="M190" i="44"/>
  <c r="N190" i="44" s="1"/>
  <c r="M196" i="44"/>
  <c r="N196" i="44" s="1"/>
  <c r="L170" i="37"/>
  <c r="L173" i="37"/>
  <c r="L129" i="38"/>
  <c r="L155" i="39"/>
  <c r="L179" i="37"/>
  <c r="L171" i="37"/>
  <c r="L174" i="37"/>
  <c r="M178" i="37"/>
  <c r="N178" i="37" s="1"/>
  <c r="M169" i="37"/>
  <c r="N169" i="37" s="1"/>
  <c r="M176" i="37"/>
  <c r="N176" i="37" s="1"/>
  <c r="M168" i="37"/>
  <c r="N168" i="37" s="1"/>
  <c r="M177" i="37"/>
  <c r="N177" i="37" s="1"/>
  <c r="L165" i="37"/>
  <c r="L131" i="38"/>
  <c r="L123" i="38"/>
  <c r="M157" i="39"/>
  <c r="N157" i="39" s="1"/>
  <c r="L149" i="39"/>
  <c r="L141" i="39"/>
  <c r="M156" i="39"/>
  <c r="N156" i="39" s="1"/>
  <c r="L148" i="39"/>
  <c r="L140" i="39"/>
  <c r="L133" i="38"/>
  <c r="M151" i="39"/>
  <c r="N151" i="39" s="1"/>
  <c r="M143" i="39"/>
  <c r="N143" i="39" s="1"/>
  <c r="L128" i="38"/>
  <c r="L120" i="38"/>
  <c r="M154" i="39"/>
  <c r="N154" i="39" s="1"/>
  <c r="M146" i="39"/>
  <c r="N146" i="39" s="1"/>
  <c r="L222" i="40"/>
  <c r="L214" i="40"/>
  <c r="L171" i="43"/>
  <c r="L163" i="43"/>
  <c r="L153" i="42"/>
  <c r="L145" i="42"/>
  <c r="M244" i="40"/>
  <c r="N244" i="40" s="1"/>
  <c r="M236" i="40"/>
  <c r="N236" i="40" s="1"/>
  <c r="L174" i="43"/>
  <c r="L166" i="43"/>
  <c r="L152" i="42"/>
  <c r="L144" i="42"/>
  <c r="M219" i="40"/>
  <c r="N219" i="40" s="1"/>
  <c r="L128" i="41"/>
  <c r="L120" i="41"/>
  <c r="L187" i="44"/>
  <c r="L193" i="44"/>
  <c r="M199" i="44"/>
  <c r="N199" i="44" s="1"/>
  <c r="M186" i="44"/>
  <c r="N186" i="44" s="1"/>
  <c r="M192" i="44"/>
  <c r="N192" i="44" s="1"/>
  <c r="M152" i="45"/>
  <c r="N152" i="45" s="1"/>
  <c r="M144" i="45"/>
  <c r="N144" i="45" s="1"/>
  <c r="M195" i="44"/>
  <c r="N195" i="44" s="1"/>
  <c r="M191" i="44"/>
  <c r="N191" i="44" s="1"/>
  <c r="M197" i="44"/>
  <c r="N197" i="44" s="1"/>
  <c r="O148" i="37"/>
  <c r="R148" i="37" s="1"/>
  <c r="O142" i="37"/>
  <c r="R142" i="37" s="1"/>
  <c r="O156" i="37"/>
  <c r="R156" i="37" s="1"/>
  <c r="O150" i="37"/>
  <c r="R150" i="37" s="1"/>
  <c r="O145" i="37"/>
  <c r="R145" i="37" s="1"/>
  <c r="O158" i="37"/>
  <c r="R158" i="37" s="1"/>
  <c r="O140" i="37"/>
  <c r="R140" i="37" s="1"/>
  <c r="O157" i="37"/>
  <c r="R157" i="37" s="1"/>
  <c r="M163" i="37"/>
  <c r="N163" i="37" s="1"/>
  <c r="M164" i="37"/>
  <c r="N164" i="37" s="1"/>
  <c r="M167" i="37"/>
  <c r="N167" i="37" s="1"/>
  <c r="M166" i="37"/>
  <c r="N166" i="37" s="1"/>
  <c r="O112" i="38"/>
  <c r="R112" i="38" s="1"/>
  <c r="M125" i="38"/>
  <c r="N125" i="38" s="1"/>
  <c r="M117" i="38"/>
  <c r="N117" i="38" s="1"/>
  <c r="M134" i="38"/>
  <c r="N134" i="38" s="1"/>
  <c r="M126" i="38"/>
  <c r="N126" i="38" s="1"/>
  <c r="M118" i="38"/>
  <c r="N118" i="38" s="1"/>
  <c r="M132" i="38"/>
  <c r="N132" i="38" s="1"/>
  <c r="M124" i="38"/>
  <c r="N124" i="38" s="1"/>
  <c r="O133" i="39"/>
  <c r="R133" i="39" s="1"/>
  <c r="O118" i="39"/>
  <c r="R118" i="39" s="1"/>
  <c r="O121" i="39"/>
  <c r="R121" i="39" s="1"/>
  <c r="O200" i="40"/>
  <c r="R200" i="40" s="1"/>
  <c r="O190" i="40"/>
  <c r="R190" i="40" s="1"/>
  <c r="O193" i="40"/>
  <c r="R193" i="40" s="1"/>
  <c r="O198" i="40"/>
  <c r="R198" i="40" s="1"/>
  <c r="O201" i="40"/>
  <c r="R201" i="40" s="1"/>
  <c r="O192" i="40"/>
  <c r="R192" i="40" s="1"/>
  <c r="O187" i="40"/>
  <c r="R187" i="40" s="1"/>
  <c r="M243" i="40"/>
  <c r="N243" i="40" s="1"/>
  <c r="M227" i="40"/>
  <c r="N227" i="40" s="1"/>
  <c r="M211" i="40"/>
  <c r="N211" i="40" s="1"/>
  <c r="M217" i="40"/>
  <c r="N217" i="40" s="1"/>
  <c r="M218" i="40"/>
  <c r="N218" i="40" s="1"/>
  <c r="M235" i="40"/>
  <c r="N235" i="40" s="1"/>
  <c r="M225" i="40"/>
  <c r="N225" i="40" s="1"/>
  <c r="M245" i="40"/>
  <c r="N245" i="40" s="1"/>
  <c r="M226" i="40"/>
  <c r="N226" i="40" s="1"/>
  <c r="M210" i="40"/>
  <c r="N210" i="40" s="1"/>
  <c r="M248" i="40"/>
  <c r="N248" i="40" s="1"/>
  <c r="M240" i="40"/>
  <c r="N240" i="40" s="1"/>
  <c r="M232" i="40"/>
  <c r="N232" i="40" s="1"/>
  <c r="M223" i="40"/>
  <c r="N223" i="40" s="1"/>
  <c r="M215" i="40"/>
  <c r="N215" i="40" s="1"/>
  <c r="M131" i="41"/>
  <c r="N131" i="41" s="1"/>
  <c r="M123" i="41"/>
  <c r="N123" i="41" s="1"/>
  <c r="M122" i="41"/>
  <c r="N122" i="41" s="1"/>
  <c r="M117" i="41"/>
  <c r="N117" i="41" s="1"/>
  <c r="O126" i="42"/>
  <c r="R126" i="42" s="1"/>
  <c r="O119" i="42"/>
  <c r="R119" i="42" s="1"/>
  <c r="O127" i="42"/>
  <c r="R127" i="42" s="1"/>
  <c r="M151" i="42"/>
  <c r="N151" i="42" s="1"/>
  <c r="M143" i="42"/>
  <c r="N143" i="42" s="1"/>
  <c r="M150" i="42"/>
  <c r="N150" i="42" s="1"/>
  <c r="M142" i="42"/>
  <c r="N142" i="42" s="1"/>
  <c r="M157" i="42"/>
  <c r="N157" i="42" s="1"/>
  <c r="M149" i="42"/>
  <c r="N149" i="42" s="1"/>
  <c r="M141" i="42"/>
  <c r="N141" i="42" s="1"/>
  <c r="O152" i="43"/>
  <c r="R152" i="43" s="1"/>
  <c r="O156" i="43"/>
  <c r="R156" i="43" s="1"/>
  <c r="O155" i="43"/>
  <c r="R155" i="43" s="1"/>
  <c r="O148" i="43"/>
  <c r="R148" i="43" s="1"/>
  <c r="O141" i="43"/>
  <c r="R141" i="43" s="1"/>
  <c r="O154" i="43"/>
  <c r="R154" i="43" s="1"/>
  <c r="O143" i="43"/>
  <c r="R143" i="43" s="1"/>
  <c r="M169" i="43"/>
  <c r="N169" i="43" s="1"/>
  <c r="M179" i="43"/>
  <c r="N179" i="43" s="1"/>
  <c r="M178" i="43"/>
  <c r="N178" i="43" s="1"/>
  <c r="M177" i="43"/>
  <c r="N177" i="43" s="1"/>
  <c r="M180" i="43"/>
  <c r="N180" i="43" s="1"/>
  <c r="M164" i="43"/>
  <c r="N164" i="43" s="1"/>
  <c r="M173" i="43"/>
  <c r="N173" i="43" s="1"/>
  <c r="O120" i="45"/>
  <c r="R120" i="45" s="1"/>
  <c r="O180" i="44"/>
  <c r="R180" i="44" s="1"/>
  <c r="O127" i="45"/>
  <c r="R127" i="45" s="1"/>
  <c r="O131" i="45"/>
  <c r="R131" i="45" s="1"/>
  <c r="O125" i="45"/>
  <c r="R125" i="45" s="1"/>
  <c r="O124" i="45"/>
  <c r="R124" i="45" s="1"/>
  <c r="O122" i="45"/>
  <c r="R122" i="45" s="1"/>
  <c r="O169" i="44"/>
  <c r="R169" i="44" s="1"/>
  <c r="O175" i="44"/>
  <c r="R175" i="44" s="1"/>
  <c r="O167" i="44"/>
  <c r="R167" i="44" s="1"/>
  <c r="O134" i="45"/>
  <c r="R134" i="45" s="1"/>
  <c r="O172" i="44"/>
  <c r="R172" i="44" s="1"/>
  <c r="O117" i="45"/>
  <c r="R117" i="45" s="1"/>
  <c r="O181" i="44"/>
  <c r="R181" i="44" s="1"/>
  <c r="O163" i="44"/>
  <c r="R163" i="44" s="1"/>
  <c r="O130" i="45"/>
  <c r="R130" i="45" s="1"/>
  <c r="O173" i="44"/>
  <c r="R173" i="44" s="1"/>
  <c r="O174" i="44"/>
  <c r="R174" i="44" s="1"/>
  <c r="L203" i="44"/>
  <c r="L190" i="44"/>
  <c r="L196" i="44"/>
  <c r="L157" i="45"/>
  <c r="L149" i="45"/>
  <c r="L141" i="45"/>
  <c r="I242" i="44"/>
  <c r="K242" i="44" s="1"/>
  <c r="H242" i="44"/>
  <c r="J242" i="44" s="1"/>
  <c r="I239" i="44"/>
  <c r="K239" i="44" s="1"/>
  <c r="H239" i="44"/>
  <c r="J239" i="44" s="1"/>
  <c r="I232" i="44"/>
  <c r="K232" i="44" s="1"/>
  <c r="H232" i="44"/>
  <c r="J232" i="44" s="1"/>
  <c r="I248" i="44"/>
  <c r="K248" i="44" s="1"/>
  <c r="H248" i="44"/>
  <c r="J248" i="44" s="1"/>
  <c r="I247" i="44"/>
  <c r="K247" i="44" s="1"/>
  <c r="H247" i="44"/>
  <c r="J247" i="44" s="1"/>
  <c r="I209" i="44"/>
  <c r="K209" i="44" s="1"/>
  <c r="H209" i="44"/>
  <c r="J209" i="44" s="1"/>
  <c r="I225" i="44"/>
  <c r="K225" i="44" s="1"/>
  <c r="H225" i="44"/>
  <c r="J225" i="44" s="1"/>
  <c r="I222" i="44"/>
  <c r="K222" i="44" s="1"/>
  <c r="H222" i="44"/>
  <c r="J222" i="44" s="1"/>
  <c r="I219" i="44"/>
  <c r="K219" i="44" s="1"/>
  <c r="H219" i="44"/>
  <c r="J219" i="44" s="1"/>
  <c r="I216" i="44"/>
  <c r="K216" i="44" s="1"/>
  <c r="H216" i="44"/>
  <c r="J216" i="44" s="1"/>
  <c r="L155" i="45"/>
  <c r="L147" i="45"/>
  <c r="I178" i="45"/>
  <c r="K178" i="45" s="1"/>
  <c r="H178" i="45"/>
  <c r="J178" i="45" s="1"/>
  <c r="I166" i="45"/>
  <c r="K166" i="45" s="1"/>
  <c r="H166" i="45"/>
  <c r="J166" i="45" s="1"/>
  <c r="I170" i="45"/>
  <c r="K170" i="45" s="1"/>
  <c r="H170" i="45"/>
  <c r="J170" i="45" s="1"/>
  <c r="I174" i="45"/>
  <c r="K174" i="45" s="1"/>
  <c r="H174" i="45"/>
  <c r="J174" i="45" s="1"/>
  <c r="I180" i="45"/>
  <c r="K180" i="45" s="1"/>
  <c r="H180" i="45"/>
  <c r="J180" i="45" s="1"/>
  <c r="I246" i="44"/>
  <c r="K246" i="44" s="1"/>
  <c r="H246" i="44"/>
  <c r="J246" i="44" s="1"/>
  <c r="I241" i="44"/>
  <c r="K241" i="44" s="1"/>
  <c r="H241" i="44"/>
  <c r="J241" i="44" s="1"/>
  <c r="I233" i="44"/>
  <c r="K233" i="44" s="1"/>
  <c r="H233" i="44"/>
  <c r="J233" i="44" s="1"/>
  <c r="R113" i="45"/>
  <c r="C11" i="45" s="1"/>
  <c r="I213" i="44"/>
  <c r="K213" i="44" s="1"/>
  <c r="H213" i="44"/>
  <c r="J213" i="44" s="1"/>
  <c r="I210" i="44"/>
  <c r="K210" i="44" s="1"/>
  <c r="H210" i="44"/>
  <c r="J210" i="44" s="1"/>
  <c r="I226" i="44"/>
  <c r="K226" i="44" s="1"/>
  <c r="H226" i="44"/>
  <c r="J226" i="44" s="1"/>
  <c r="I223" i="44"/>
  <c r="K223" i="44" s="1"/>
  <c r="H223" i="44"/>
  <c r="J223" i="44" s="1"/>
  <c r="I220" i="44"/>
  <c r="K220" i="44" s="1"/>
  <c r="H220" i="44"/>
  <c r="J220" i="44" s="1"/>
  <c r="I163" i="45"/>
  <c r="K163" i="45" s="1"/>
  <c r="H163" i="45"/>
  <c r="J163" i="45" s="1"/>
  <c r="I167" i="45"/>
  <c r="K167" i="45" s="1"/>
  <c r="H167" i="45"/>
  <c r="J167" i="45" s="1"/>
  <c r="I171" i="45"/>
  <c r="K171" i="45" s="1"/>
  <c r="H171" i="45"/>
  <c r="J171" i="45" s="1"/>
  <c r="I175" i="45"/>
  <c r="K175" i="45" s="1"/>
  <c r="H175" i="45"/>
  <c r="J175" i="45" s="1"/>
  <c r="I177" i="45"/>
  <c r="K177" i="45" s="1"/>
  <c r="H177" i="45"/>
  <c r="J177" i="45" s="1"/>
  <c r="M154" i="45"/>
  <c r="N154" i="45" s="1"/>
  <c r="M146" i="45"/>
  <c r="N146" i="45" s="1"/>
  <c r="C209" i="45"/>
  <c r="D209" i="45" s="1"/>
  <c r="B232" i="45"/>
  <c r="C232" i="45" s="1"/>
  <c r="D232" i="45" s="1"/>
  <c r="M198" i="44"/>
  <c r="N198" i="44" s="1"/>
  <c r="M188" i="44"/>
  <c r="N188" i="44" s="1"/>
  <c r="M202" i="44"/>
  <c r="N202" i="44" s="1"/>
  <c r="M189" i="44"/>
  <c r="N189" i="44" s="1"/>
  <c r="I234" i="44"/>
  <c r="K234" i="44" s="1"/>
  <c r="H234" i="44"/>
  <c r="J234" i="44" s="1"/>
  <c r="I250" i="44"/>
  <c r="K250" i="44" s="1"/>
  <c r="H250" i="44"/>
  <c r="J250" i="44" s="1"/>
  <c r="I245" i="44"/>
  <c r="K245" i="44" s="1"/>
  <c r="H245" i="44"/>
  <c r="J245" i="44" s="1"/>
  <c r="I240" i="44"/>
  <c r="K240" i="44" s="1"/>
  <c r="H240" i="44"/>
  <c r="J240" i="44" s="1"/>
  <c r="I237" i="44"/>
  <c r="K237" i="44" s="1"/>
  <c r="H237" i="44"/>
  <c r="J237" i="44" s="1"/>
  <c r="M156" i="45"/>
  <c r="N156" i="45" s="1"/>
  <c r="M148" i="45"/>
  <c r="N148" i="45" s="1"/>
  <c r="M140" i="45"/>
  <c r="N140" i="45" s="1"/>
  <c r="M204" i="44"/>
  <c r="N204" i="44" s="1"/>
  <c r="I217" i="44"/>
  <c r="K217" i="44" s="1"/>
  <c r="H217" i="44"/>
  <c r="J217" i="44" s="1"/>
  <c r="I214" i="44"/>
  <c r="K214" i="44" s="1"/>
  <c r="H214" i="44"/>
  <c r="J214" i="44" s="1"/>
  <c r="I211" i="44"/>
  <c r="K211" i="44" s="1"/>
  <c r="H211" i="44"/>
  <c r="J211" i="44" s="1"/>
  <c r="I227" i="44"/>
  <c r="K227" i="44" s="1"/>
  <c r="H227" i="44"/>
  <c r="J227" i="44" s="1"/>
  <c r="I224" i="44"/>
  <c r="K224" i="44" s="1"/>
  <c r="H224" i="44"/>
  <c r="J224" i="44" s="1"/>
  <c r="I164" i="45"/>
  <c r="K164" i="45" s="1"/>
  <c r="H164" i="45"/>
  <c r="J164" i="45" s="1"/>
  <c r="I168" i="45"/>
  <c r="K168" i="45" s="1"/>
  <c r="H168" i="45"/>
  <c r="J168" i="45" s="1"/>
  <c r="I172" i="45"/>
  <c r="K172" i="45" s="1"/>
  <c r="H172" i="45"/>
  <c r="J172" i="45" s="1"/>
  <c r="I179" i="45"/>
  <c r="K179" i="45" s="1"/>
  <c r="H179" i="45"/>
  <c r="J179" i="45" s="1"/>
  <c r="I181" i="45"/>
  <c r="K181" i="45" s="1"/>
  <c r="H181" i="45"/>
  <c r="J181" i="45" s="1"/>
  <c r="M194" i="44"/>
  <c r="N194" i="44" s="1"/>
  <c r="M200" i="44"/>
  <c r="N200" i="44" s="1"/>
  <c r="F204" i="45"/>
  <c r="F202" i="45"/>
  <c r="F200" i="45"/>
  <c r="F198" i="45"/>
  <c r="F196" i="45"/>
  <c r="F194" i="45"/>
  <c r="F192" i="45"/>
  <c r="F203" i="45"/>
  <c r="F201" i="45"/>
  <c r="F199" i="45"/>
  <c r="F197" i="45"/>
  <c r="F195" i="45"/>
  <c r="F193" i="45"/>
  <c r="F190" i="45"/>
  <c r="F186" i="45"/>
  <c r="F189" i="45"/>
  <c r="F188" i="45"/>
  <c r="F191" i="45"/>
  <c r="F187" i="45"/>
  <c r="I236" i="44"/>
  <c r="K236" i="44" s="1"/>
  <c r="H236" i="44"/>
  <c r="J236" i="44" s="1"/>
  <c r="L158" i="45"/>
  <c r="L150" i="45"/>
  <c r="L142" i="45"/>
  <c r="M187" i="44"/>
  <c r="N187" i="44" s="1"/>
  <c r="M193" i="44"/>
  <c r="N193" i="44" s="1"/>
  <c r="L201" i="44"/>
  <c r="M153" i="45"/>
  <c r="N153" i="45" s="1"/>
  <c r="M145" i="45"/>
  <c r="N145" i="45" s="1"/>
  <c r="L199" i="44"/>
  <c r="L186" i="44"/>
  <c r="L192" i="44"/>
  <c r="I238" i="44"/>
  <c r="K238" i="44" s="1"/>
  <c r="H238" i="44"/>
  <c r="J238" i="44" s="1"/>
  <c r="I235" i="44"/>
  <c r="K235" i="44" s="1"/>
  <c r="H235" i="44"/>
  <c r="J235" i="44" s="1"/>
  <c r="I249" i="44"/>
  <c r="K249" i="44" s="1"/>
  <c r="H249" i="44"/>
  <c r="J249" i="44" s="1"/>
  <c r="I244" i="44"/>
  <c r="K244" i="44" s="1"/>
  <c r="H244" i="44"/>
  <c r="J244" i="44" s="1"/>
  <c r="I243" i="44"/>
  <c r="K243" i="44" s="1"/>
  <c r="H243" i="44"/>
  <c r="J243" i="44" s="1"/>
  <c r="L152" i="45"/>
  <c r="L144" i="45"/>
  <c r="L195" i="44"/>
  <c r="R159" i="44"/>
  <c r="C13" i="44" s="1"/>
  <c r="I221" i="44"/>
  <c r="K221" i="44" s="1"/>
  <c r="H221" i="44"/>
  <c r="J221" i="44" s="1"/>
  <c r="I218" i="44"/>
  <c r="K218" i="44" s="1"/>
  <c r="H218" i="44"/>
  <c r="J218" i="44" s="1"/>
  <c r="I215" i="44"/>
  <c r="K215" i="44" s="1"/>
  <c r="H215" i="44"/>
  <c r="J215" i="44" s="1"/>
  <c r="I212" i="44"/>
  <c r="K212" i="44" s="1"/>
  <c r="H212" i="44"/>
  <c r="J212" i="44" s="1"/>
  <c r="M151" i="45"/>
  <c r="N151" i="45" s="1"/>
  <c r="M143" i="45"/>
  <c r="N143" i="45" s="1"/>
  <c r="I165" i="45"/>
  <c r="K165" i="45" s="1"/>
  <c r="H165" i="45"/>
  <c r="J165" i="45" s="1"/>
  <c r="I169" i="45"/>
  <c r="K169" i="45" s="1"/>
  <c r="H169" i="45"/>
  <c r="J169" i="45" s="1"/>
  <c r="I173" i="45"/>
  <c r="K173" i="45" s="1"/>
  <c r="H173" i="45"/>
  <c r="J173" i="45" s="1"/>
  <c r="I176" i="45"/>
  <c r="K176" i="45" s="1"/>
  <c r="H176" i="45"/>
  <c r="J176" i="45" s="1"/>
  <c r="L191" i="44"/>
  <c r="L197" i="44"/>
  <c r="O132" i="42"/>
  <c r="R132" i="42" s="1"/>
  <c r="O186" i="40"/>
  <c r="R186" i="40" s="1"/>
  <c r="O140" i="43"/>
  <c r="R140" i="43" s="1"/>
  <c r="O118" i="42"/>
  <c r="R118" i="42" s="1"/>
  <c r="O157" i="43"/>
  <c r="R157" i="43" s="1"/>
  <c r="O124" i="42"/>
  <c r="R124" i="42" s="1"/>
  <c r="O191" i="40"/>
  <c r="R191" i="40" s="1"/>
  <c r="O151" i="43"/>
  <c r="R151" i="43" s="1"/>
  <c r="O146" i="43"/>
  <c r="R146" i="43" s="1"/>
  <c r="O117" i="42"/>
  <c r="R117" i="42" s="1"/>
  <c r="O133" i="42"/>
  <c r="R133" i="42" s="1"/>
  <c r="O135" i="42"/>
  <c r="R135" i="42" s="1"/>
  <c r="O196" i="40"/>
  <c r="R196" i="40" s="1"/>
  <c r="O194" i="40"/>
  <c r="R194" i="40" s="1"/>
  <c r="O204" i="40"/>
  <c r="R204" i="40" s="1"/>
  <c r="O144" i="43"/>
  <c r="R144" i="43" s="1"/>
  <c r="O202" i="40"/>
  <c r="R202" i="40" s="1"/>
  <c r="O199" i="40"/>
  <c r="R199" i="40" s="1"/>
  <c r="O153" i="43"/>
  <c r="R153" i="43" s="1"/>
  <c r="O189" i="40"/>
  <c r="R189" i="40" s="1"/>
  <c r="O125" i="42"/>
  <c r="R125" i="42" s="1"/>
  <c r="O188" i="40"/>
  <c r="R188" i="40" s="1"/>
  <c r="O122" i="42"/>
  <c r="R122" i="42" s="1"/>
  <c r="O123" i="42"/>
  <c r="R123" i="42" s="1"/>
  <c r="O150" i="43"/>
  <c r="R150" i="43" s="1"/>
  <c r="O142" i="43"/>
  <c r="R142" i="43" s="1"/>
  <c r="O197" i="40"/>
  <c r="R197" i="40" s="1"/>
  <c r="O149" i="43"/>
  <c r="R149" i="43" s="1"/>
  <c r="O195" i="40"/>
  <c r="R195" i="40" s="1"/>
  <c r="O134" i="42"/>
  <c r="R134" i="42" s="1"/>
  <c r="O130" i="42"/>
  <c r="R130" i="42" s="1"/>
  <c r="I187" i="43"/>
  <c r="K187" i="43" s="1"/>
  <c r="H187" i="43"/>
  <c r="J187" i="43" s="1"/>
  <c r="I191" i="43"/>
  <c r="K191" i="43" s="1"/>
  <c r="H191" i="43"/>
  <c r="J191" i="43" s="1"/>
  <c r="H199" i="43"/>
  <c r="J199" i="43" s="1"/>
  <c r="I199" i="43"/>
  <c r="K199" i="43" s="1"/>
  <c r="I163" i="42"/>
  <c r="K163" i="42" s="1"/>
  <c r="H163" i="42"/>
  <c r="J163" i="42" s="1"/>
  <c r="I167" i="42"/>
  <c r="K167" i="42" s="1"/>
  <c r="H167" i="42"/>
  <c r="J167" i="42" s="1"/>
  <c r="I171" i="42"/>
  <c r="K171" i="42" s="1"/>
  <c r="H171" i="42"/>
  <c r="J171" i="42" s="1"/>
  <c r="I175" i="42"/>
  <c r="K175" i="42" s="1"/>
  <c r="H175" i="42"/>
  <c r="J175" i="42" s="1"/>
  <c r="I179" i="42"/>
  <c r="K179" i="42" s="1"/>
  <c r="H179" i="42"/>
  <c r="J179" i="42" s="1"/>
  <c r="F204" i="42"/>
  <c r="F203" i="42"/>
  <c r="F202" i="42"/>
  <c r="F201" i="42"/>
  <c r="F200" i="42"/>
  <c r="F199" i="42"/>
  <c r="F198" i="42"/>
  <c r="F197" i="42"/>
  <c r="F196" i="42"/>
  <c r="F195" i="42"/>
  <c r="F194" i="42"/>
  <c r="F193" i="42"/>
  <c r="F192" i="42"/>
  <c r="F191" i="42"/>
  <c r="F190" i="42"/>
  <c r="F189" i="42"/>
  <c r="F188" i="42"/>
  <c r="F187" i="42"/>
  <c r="F186" i="42"/>
  <c r="H141" i="41"/>
  <c r="J141" i="41" s="1"/>
  <c r="I141" i="41"/>
  <c r="K141" i="41" s="1"/>
  <c r="H145" i="41"/>
  <c r="J145" i="41" s="1"/>
  <c r="I145" i="41"/>
  <c r="K145" i="41" s="1"/>
  <c r="H149" i="41"/>
  <c r="J149" i="41" s="1"/>
  <c r="I149" i="41"/>
  <c r="K149" i="41" s="1"/>
  <c r="H153" i="41"/>
  <c r="J153" i="41" s="1"/>
  <c r="I153" i="41"/>
  <c r="K153" i="41" s="1"/>
  <c r="H157" i="41"/>
  <c r="J157" i="41" s="1"/>
  <c r="I157" i="41"/>
  <c r="K157" i="41" s="1"/>
  <c r="R182" i="40"/>
  <c r="C14" i="40" s="1"/>
  <c r="L244" i="40"/>
  <c r="L236" i="40"/>
  <c r="M174" i="43"/>
  <c r="N174" i="43" s="1"/>
  <c r="M166" i="43"/>
  <c r="N166" i="43" s="1"/>
  <c r="M152" i="42"/>
  <c r="N152" i="42" s="1"/>
  <c r="M144" i="42"/>
  <c r="N144" i="42" s="1"/>
  <c r="F224" i="43"/>
  <c r="F220" i="43"/>
  <c r="F227" i="43"/>
  <c r="F223" i="43"/>
  <c r="F219" i="43"/>
  <c r="F218" i="43"/>
  <c r="F217" i="43"/>
  <c r="F216" i="43"/>
  <c r="F215" i="43"/>
  <c r="F214" i="43"/>
  <c r="F213" i="43"/>
  <c r="F212" i="43"/>
  <c r="F211" i="43"/>
  <c r="F210" i="43"/>
  <c r="F209" i="43"/>
  <c r="F225" i="43"/>
  <c r="F222" i="43"/>
  <c r="F226" i="43"/>
  <c r="F221" i="43"/>
  <c r="L227" i="40"/>
  <c r="L219" i="40"/>
  <c r="L211" i="40"/>
  <c r="R136" i="43"/>
  <c r="C12" i="43" s="1"/>
  <c r="L247" i="40"/>
  <c r="M181" i="43"/>
  <c r="N181" i="43" s="1"/>
  <c r="M165" i="43"/>
  <c r="N165" i="43" s="1"/>
  <c r="I192" i="43"/>
  <c r="K192" i="43" s="1"/>
  <c r="H192" i="43"/>
  <c r="J192" i="43" s="1"/>
  <c r="H204" i="43"/>
  <c r="J204" i="43" s="1"/>
  <c r="I204" i="43"/>
  <c r="K204" i="43" s="1"/>
  <c r="M221" i="40"/>
  <c r="N221" i="40" s="1"/>
  <c r="M213" i="40"/>
  <c r="N213" i="40" s="1"/>
  <c r="M126" i="41"/>
  <c r="N126" i="41" s="1"/>
  <c r="H164" i="42"/>
  <c r="J164" i="42" s="1"/>
  <c r="I164" i="42"/>
  <c r="K164" i="42" s="1"/>
  <c r="H168" i="42"/>
  <c r="J168" i="42" s="1"/>
  <c r="I168" i="42"/>
  <c r="K168" i="42" s="1"/>
  <c r="H172" i="42"/>
  <c r="J172" i="42" s="1"/>
  <c r="I172" i="42"/>
  <c r="K172" i="42" s="1"/>
  <c r="H176" i="42"/>
  <c r="J176" i="42" s="1"/>
  <c r="I176" i="42"/>
  <c r="K176" i="42" s="1"/>
  <c r="H180" i="42"/>
  <c r="J180" i="42" s="1"/>
  <c r="I180" i="42"/>
  <c r="K180" i="42" s="1"/>
  <c r="M129" i="41"/>
  <c r="N129" i="41" s="1"/>
  <c r="M250" i="40"/>
  <c r="N250" i="40" s="1"/>
  <c r="M242" i="40"/>
  <c r="N242" i="40" s="1"/>
  <c r="M234" i="40"/>
  <c r="N234" i="40" s="1"/>
  <c r="M176" i="43"/>
  <c r="N176" i="43" s="1"/>
  <c r="M168" i="43"/>
  <c r="N168" i="43" s="1"/>
  <c r="M158" i="42"/>
  <c r="N158" i="42" s="1"/>
  <c r="L150" i="42"/>
  <c r="L142" i="42"/>
  <c r="B232" i="42"/>
  <c r="C232" i="42" s="1"/>
  <c r="D232" i="42" s="1"/>
  <c r="C209" i="42"/>
  <c r="D209" i="42" s="1"/>
  <c r="M125" i="41"/>
  <c r="N125" i="41" s="1"/>
  <c r="H142" i="41"/>
  <c r="J142" i="41" s="1"/>
  <c r="I142" i="41"/>
  <c r="K142" i="41" s="1"/>
  <c r="H146" i="41"/>
  <c r="J146" i="41" s="1"/>
  <c r="I146" i="41"/>
  <c r="K146" i="41" s="1"/>
  <c r="H150" i="41"/>
  <c r="J150" i="41" s="1"/>
  <c r="I150" i="41"/>
  <c r="K150" i="41" s="1"/>
  <c r="H154" i="41"/>
  <c r="J154" i="41" s="1"/>
  <c r="I154" i="41"/>
  <c r="K154" i="41" s="1"/>
  <c r="H158" i="41"/>
  <c r="J158" i="41" s="1"/>
  <c r="I158" i="41"/>
  <c r="K158" i="41" s="1"/>
  <c r="M175" i="43"/>
  <c r="N175" i="43" s="1"/>
  <c r="M167" i="43"/>
  <c r="N167" i="43" s="1"/>
  <c r="L157" i="42"/>
  <c r="L149" i="42"/>
  <c r="L141" i="42"/>
  <c r="F249" i="43"/>
  <c r="F245" i="43"/>
  <c r="F241" i="43"/>
  <c r="F237" i="43"/>
  <c r="F233" i="43"/>
  <c r="F250" i="43"/>
  <c r="F244" i="43"/>
  <c r="F240" i="43"/>
  <c r="F236" i="43"/>
  <c r="F232" i="43"/>
  <c r="F247" i="43"/>
  <c r="F248" i="43"/>
  <c r="F246" i="43"/>
  <c r="F242" i="43"/>
  <c r="F239" i="43"/>
  <c r="F234" i="43"/>
  <c r="F243" i="43"/>
  <c r="F238" i="43"/>
  <c r="F235" i="43"/>
  <c r="I195" i="43"/>
  <c r="K195" i="43" s="1"/>
  <c r="H195" i="43"/>
  <c r="J195" i="43" s="1"/>
  <c r="M239" i="40"/>
  <c r="N239" i="40" s="1"/>
  <c r="L173" i="43"/>
  <c r="I188" i="43"/>
  <c r="K188" i="43" s="1"/>
  <c r="H188" i="43"/>
  <c r="J188" i="43" s="1"/>
  <c r="I196" i="43"/>
  <c r="K196" i="43" s="1"/>
  <c r="H196" i="43"/>
  <c r="J196" i="43" s="1"/>
  <c r="H200" i="43"/>
  <c r="J200" i="43" s="1"/>
  <c r="I200" i="43"/>
  <c r="K200" i="43" s="1"/>
  <c r="L243" i="40"/>
  <c r="L235" i="40"/>
  <c r="L177" i="43"/>
  <c r="L169" i="43"/>
  <c r="L151" i="42"/>
  <c r="L143" i="42"/>
  <c r="I189" i="43"/>
  <c r="K189" i="43" s="1"/>
  <c r="H189" i="43"/>
  <c r="J189" i="43" s="1"/>
  <c r="I193" i="43"/>
  <c r="K193" i="43" s="1"/>
  <c r="H193" i="43"/>
  <c r="J193" i="43" s="1"/>
  <c r="H197" i="43"/>
  <c r="J197" i="43" s="1"/>
  <c r="I197" i="43"/>
  <c r="K197" i="43" s="1"/>
  <c r="H201" i="43"/>
  <c r="J201" i="43" s="1"/>
  <c r="I201" i="43"/>
  <c r="K201" i="43" s="1"/>
  <c r="M222" i="40"/>
  <c r="N222" i="40" s="1"/>
  <c r="M214" i="40"/>
  <c r="N214" i="40" s="1"/>
  <c r="L131" i="41"/>
  <c r="L123" i="41"/>
  <c r="L225" i="40"/>
  <c r="L217" i="40"/>
  <c r="M134" i="41"/>
  <c r="N134" i="41" s="1"/>
  <c r="L122" i="41"/>
  <c r="I165" i="42"/>
  <c r="K165" i="42" s="1"/>
  <c r="H165" i="42"/>
  <c r="J165" i="42" s="1"/>
  <c r="I169" i="42"/>
  <c r="K169" i="42" s="1"/>
  <c r="H169" i="42"/>
  <c r="J169" i="42" s="1"/>
  <c r="I173" i="42"/>
  <c r="K173" i="42" s="1"/>
  <c r="H173" i="42"/>
  <c r="J173" i="42" s="1"/>
  <c r="I177" i="42"/>
  <c r="K177" i="42" s="1"/>
  <c r="H177" i="42"/>
  <c r="J177" i="42" s="1"/>
  <c r="I181" i="42"/>
  <c r="K181" i="42" s="1"/>
  <c r="H181" i="42"/>
  <c r="J181" i="42" s="1"/>
  <c r="L117" i="41"/>
  <c r="L246" i="40"/>
  <c r="L238" i="40"/>
  <c r="L180" i="43"/>
  <c r="M172" i="43"/>
  <c r="N172" i="43" s="1"/>
  <c r="L164" i="43"/>
  <c r="M154" i="42"/>
  <c r="N154" i="42" s="1"/>
  <c r="M146" i="42"/>
  <c r="N146" i="42" s="1"/>
  <c r="M209" i="40"/>
  <c r="N209" i="40" s="1"/>
  <c r="M118" i="41"/>
  <c r="N118" i="41" s="1"/>
  <c r="L216" i="40"/>
  <c r="M249" i="40"/>
  <c r="N249" i="40" s="1"/>
  <c r="L241" i="40"/>
  <c r="L233" i="40"/>
  <c r="H143" i="41"/>
  <c r="J143" i="41" s="1"/>
  <c r="I143" i="41"/>
  <c r="K143" i="41" s="1"/>
  <c r="H147" i="41"/>
  <c r="J147" i="41" s="1"/>
  <c r="I147" i="41"/>
  <c r="K147" i="41" s="1"/>
  <c r="H151" i="41"/>
  <c r="J151" i="41" s="1"/>
  <c r="I151" i="41"/>
  <c r="K151" i="41" s="1"/>
  <c r="H155" i="41"/>
  <c r="J155" i="41" s="1"/>
  <c r="I155" i="41"/>
  <c r="K155" i="41" s="1"/>
  <c r="L179" i="43"/>
  <c r="M171" i="43"/>
  <c r="N171" i="43" s="1"/>
  <c r="M163" i="43"/>
  <c r="N163" i="43" s="1"/>
  <c r="M153" i="42"/>
  <c r="N153" i="42" s="1"/>
  <c r="M145" i="42"/>
  <c r="N145" i="42" s="1"/>
  <c r="L212" i="40"/>
  <c r="M121" i="41"/>
  <c r="N121" i="41" s="1"/>
  <c r="L248" i="40"/>
  <c r="L240" i="40"/>
  <c r="L232" i="40"/>
  <c r="C186" i="41"/>
  <c r="D186" i="41" s="1"/>
  <c r="B209" i="41"/>
  <c r="L178" i="43"/>
  <c r="M170" i="43"/>
  <c r="N170" i="43" s="1"/>
  <c r="M156" i="42"/>
  <c r="N156" i="42" s="1"/>
  <c r="M148" i="42"/>
  <c r="N148" i="42" s="1"/>
  <c r="M140" i="42"/>
  <c r="N140" i="42" s="1"/>
  <c r="L223" i="40"/>
  <c r="L215" i="40"/>
  <c r="M128" i="41"/>
  <c r="N128" i="41" s="1"/>
  <c r="M120" i="41"/>
  <c r="N120" i="41" s="1"/>
  <c r="R120" i="42"/>
  <c r="H203" i="43"/>
  <c r="J203" i="43" s="1"/>
  <c r="I203" i="43"/>
  <c r="K203" i="43" s="1"/>
  <c r="M155" i="42"/>
  <c r="N155" i="42" s="1"/>
  <c r="M147" i="42"/>
  <c r="N147" i="42" s="1"/>
  <c r="I186" i="43"/>
  <c r="K186" i="43" s="1"/>
  <c r="H186" i="43"/>
  <c r="J186" i="43" s="1"/>
  <c r="H190" i="43"/>
  <c r="J190" i="43" s="1"/>
  <c r="I190" i="43"/>
  <c r="K190" i="43" s="1"/>
  <c r="H194" i="43"/>
  <c r="J194" i="43" s="1"/>
  <c r="I194" i="43"/>
  <c r="K194" i="43" s="1"/>
  <c r="H198" i="43"/>
  <c r="J198" i="43" s="1"/>
  <c r="I198" i="43"/>
  <c r="K198" i="43" s="1"/>
  <c r="H202" i="43"/>
  <c r="J202" i="43" s="1"/>
  <c r="I202" i="43"/>
  <c r="K202" i="43" s="1"/>
  <c r="L226" i="40"/>
  <c r="L218" i="40"/>
  <c r="L210" i="40"/>
  <c r="M135" i="41"/>
  <c r="N135" i="41" s="1"/>
  <c r="M127" i="41"/>
  <c r="N127" i="41" s="1"/>
  <c r="M119" i="41"/>
  <c r="N119" i="41" s="1"/>
  <c r="I166" i="42"/>
  <c r="K166" i="42" s="1"/>
  <c r="H166" i="42"/>
  <c r="J166" i="42" s="1"/>
  <c r="I170" i="42"/>
  <c r="K170" i="42" s="1"/>
  <c r="H170" i="42"/>
  <c r="J170" i="42" s="1"/>
  <c r="I174" i="42"/>
  <c r="K174" i="42" s="1"/>
  <c r="H174" i="42"/>
  <c r="J174" i="42" s="1"/>
  <c r="I178" i="42"/>
  <c r="K178" i="42" s="1"/>
  <c r="H178" i="42"/>
  <c r="J178" i="42" s="1"/>
  <c r="M130" i="41"/>
  <c r="N130" i="41" s="1"/>
  <c r="M220" i="40"/>
  <c r="N220" i="40" s="1"/>
  <c r="L245" i="40"/>
  <c r="M237" i="40"/>
  <c r="N237" i="40" s="1"/>
  <c r="H140" i="41"/>
  <c r="J140" i="41" s="1"/>
  <c r="I140" i="41"/>
  <c r="K140" i="41" s="1"/>
  <c r="H144" i="41"/>
  <c r="J144" i="41" s="1"/>
  <c r="I144" i="41"/>
  <c r="K144" i="41" s="1"/>
  <c r="H148" i="41"/>
  <c r="J148" i="41" s="1"/>
  <c r="I148" i="41"/>
  <c r="K148" i="41" s="1"/>
  <c r="H152" i="41"/>
  <c r="J152" i="41" s="1"/>
  <c r="I152" i="41"/>
  <c r="K152" i="41" s="1"/>
  <c r="H156" i="41"/>
  <c r="J156" i="41" s="1"/>
  <c r="I156" i="41"/>
  <c r="K156" i="41" s="1"/>
  <c r="M224" i="40"/>
  <c r="N224" i="40" s="1"/>
  <c r="M133" i="41"/>
  <c r="N133" i="41" s="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M132" i="41"/>
  <c r="N132" i="41" s="1"/>
  <c r="L124" i="41"/>
  <c r="R113" i="42"/>
  <c r="C11" i="42" s="1"/>
  <c r="O123" i="39"/>
  <c r="R123" i="39" s="1"/>
  <c r="O99" i="38"/>
  <c r="R99" i="38" s="1"/>
  <c r="O129" i="39"/>
  <c r="R129" i="39" s="1"/>
  <c r="O97" i="38"/>
  <c r="R97" i="38" s="1"/>
  <c r="O95" i="38"/>
  <c r="R95" i="38" s="1"/>
  <c r="O128" i="39"/>
  <c r="R128" i="39" s="1"/>
  <c r="O135" i="39"/>
  <c r="R135" i="39" s="1"/>
  <c r="O109" i="38"/>
  <c r="R109" i="38" s="1"/>
  <c r="O130" i="39"/>
  <c r="R130" i="39" s="1"/>
  <c r="O119" i="39"/>
  <c r="R119" i="39" s="1"/>
  <c r="O108" i="38"/>
  <c r="R108" i="38" s="1"/>
  <c r="O122" i="39"/>
  <c r="R122" i="39" s="1"/>
  <c r="O103" i="38"/>
  <c r="R103" i="38" s="1"/>
  <c r="O104" i="38"/>
  <c r="R104" i="38" s="1"/>
  <c r="O111" i="38"/>
  <c r="R111" i="38" s="1"/>
  <c r="O107" i="38"/>
  <c r="R107" i="38" s="1"/>
  <c r="O134" i="39"/>
  <c r="R134" i="39" s="1"/>
  <c r="O131" i="39"/>
  <c r="R131" i="39" s="1"/>
  <c r="O126" i="39"/>
  <c r="R126" i="39" s="1"/>
  <c r="O105" i="38"/>
  <c r="R105" i="38" s="1"/>
  <c r="O98" i="38"/>
  <c r="R98" i="38" s="1"/>
  <c r="O106" i="38"/>
  <c r="R106" i="38" s="1"/>
  <c r="O100" i="38"/>
  <c r="R100" i="38" s="1"/>
  <c r="O120" i="39"/>
  <c r="R120" i="39" s="1"/>
  <c r="O101" i="38"/>
  <c r="R101" i="38" s="1"/>
  <c r="O127" i="39"/>
  <c r="R127" i="39" s="1"/>
  <c r="R90" i="38"/>
  <c r="C10" i="38" s="1"/>
  <c r="M129" i="38"/>
  <c r="N129" i="38" s="1"/>
  <c r="M121" i="38"/>
  <c r="N121" i="38" s="1"/>
  <c r="I141" i="38"/>
  <c r="K141" i="38" s="1"/>
  <c r="H141" i="38"/>
  <c r="J141" i="38" s="1"/>
  <c r="I145" i="38"/>
  <c r="K145" i="38" s="1"/>
  <c r="H145" i="38"/>
  <c r="J145" i="38" s="1"/>
  <c r="I149" i="38"/>
  <c r="K149" i="38" s="1"/>
  <c r="H149" i="38"/>
  <c r="J149" i="38" s="1"/>
  <c r="I153" i="38"/>
  <c r="K153" i="38" s="1"/>
  <c r="H153" i="38"/>
  <c r="J153" i="38" s="1"/>
  <c r="I157" i="38"/>
  <c r="K157" i="38" s="1"/>
  <c r="H157" i="38"/>
  <c r="J157" i="38" s="1"/>
  <c r="M155" i="39"/>
  <c r="N155" i="39" s="1"/>
  <c r="M147" i="39"/>
  <c r="N147" i="39" s="1"/>
  <c r="I165" i="39"/>
  <c r="K165" i="39" s="1"/>
  <c r="H165" i="39"/>
  <c r="J165" i="39" s="1"/>
  <c r="I169" i="39"/>
  <c r="K169" i="39" s="1"/>
  <c r="H169" i="39"/>
  <c r="J169" i="39" s="1"/>
  <c r="I173" i="39"/>
  <c r="K173" i="39" s="1"/>
  <c r="H173" i="39"/>
  <c r="J173" i="39" s="1"/>
  <c r="I177" i="39"/>
  <c r="K177" i="39" s="1"/>
  <c r="H177" i="39"/>
  <c r="J177" i="39" s="1"/>
  <c r="I181" i="39"/>
  <c r="K181" i="39" s="1"/>
  <c r="H181" i="39"/>
  <c r="J181" i="39" s="1"/>
  <c r="L132" i="38"/>
  <c r="L124" i="38"/>
  <c r="M158" i="39"/>
  <c r="N158" i="39" s="1"/>
  <c r="M150" i="39"/>
  <c r="N150" i="39" s="1"/>
  <c r="M142" i="39"/>
  <c r="N142" i="39" s="1"/>
  <c r="R113" i="39"/>
  <c r="C11" i="39" s="1"/>
  <c r="I146" i="38"/>
  <c r="K146" i="38" s="1"/>
  <c r="H146" i="38"/>
  <c r="J146" i="38" s="1"/>
  <c r="H166" i="39"/>
  <c r="J166" i="39" s="1"/>
  <c r="I166" i="39"/>
  <c r="K166" i="39" s="1"/>
  <c r="I174" i="39"/>
  <c r="K174" i="39" s="1"/>
  <c r="H174" i="39"/>
  <c r="J174" i="39" s="1"/>
  <c r="M131" i="38"/>
  <c r="N131" i="38" s="1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3" i="38"/>
  <c r="I170" i="39"/>
  <c r="K170" i="39" s="1"/>
  <c r="H170" i="39"/>
  <c r="J170" i="39" s="1"/>
  <c r="I178" i="39"/>
  <c r="K178" i="39" s="1"/>
  <c r="H178" i="39"/>
  <c r="J178" i="39" s="1"/>
  <c r="L145" i="39"/>
  <c r="M130" i="38"/>
  <c r="N130" i="38" s="1"/>
  <c r="I151" i="38"/>
  <c r="K151" i="38" s="1"/>
  <c r="H151" i="38"/>
  <c r="J151" i="38" s="1"/>
  <c r="I163" i="39"/>
  <c r="K163" i="39" s="1"/>
  <c r="H163" i="39"/>
  <c r="J163" i="39" s="1"/>
  <c r="H167" i="39"/>
  <c r="J167" i="39" s="1"/>
  <c r="I167" i="39"/>
  <c r="K167" i="39" s="1"/>
  <c r="H175" i="39"/>
  <c r="J175" i="39" s="1"/>
  <c r="I175" i="39"/>
  <c r="K175" i="39" s="1"/>
  <c r="H179" i="39"/>
  <c r="J179" i="39" s="1"/>
  <c r="I179" i="39"/>
  <c r="K179" i="39" s="1"/>
  <c r="F204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203" i="39"/>
  <c r="F202" i="39"/>
  <c r="M123" i="38"/>
  <c r="N123" i="38" s="1"/>
  <c r="I142" i="38"/>
  <c r="K142" i="38" s="1"/>
  <c r="H142" i="38"/>
  <c r="J142" i="38" s="1"/>
  <c r="I150" i="38"/>
  <c r="K150" i="38" s="1"/>
  <c r="H150" i="38"/>
  <c r="J150" i="38" s="1"/>
  <c r="I154" i="38"/>
  <c r="K154" i="38" s="1"/>
  <c r="H154" i="38"/>
  <c r="J154" i="38" s="1"/>
  <c r="I158" i="38"/>
  <c r="K158" i="38" s="1"/>
  <c r="H158" i="38"/>
  <c r="J158" i="38" s="1"/>
  <c r="L153" i="39"/>
  <c r="M122" i="38"/>
  <c r="N122" i="38" s="1"/>
  <c r="B209" i="38"/>
  <c r="C186" i="38"/>
  <c r="D186" i="38" s="1"/>
  <c r="L152" i="39"/>
  <c r="L144" i="39"/>
  <c r="I143" i="38"/>
  <c r="K143" i="38" s="1"/>
  <c r="H143" i="38"/>
  <c r="J143" i="38" s="1"/>
  <c r="I147" i="38"/>
  <c r="K147" i="38" s="1"/>
  <c r="H147" i="38"/>
  <c r="J147" i="38" s="1"/>
  <c r="I155" i="38"/>
  <c r="K155" i="38" s="1"/>
  <c r="H155" i="38"/>
  <c r="J155" i="38" s="1"/>
  <c r="H171" i="39"/>
  <c r="J171" i="39" s="1"/>
  <c r="I171" i="39"/>
  <c r="K171" i="39" s="1"/>
  <c r="M135" i="38"/>
  <c r="N135" i="38" s="1"/>
  <c r="M127" i="38"/>
  <c r="N127" i="38" s="1"/>
  <c r="M119" i="38"/>
  <c r="N119" i="38" s="1"/>
  <c r="L157" i="39"/>
  <c r="M149" i="39"/>
  <c r="N149" i="39" s="1"/>
  <c r="M141" i="39"/>
  <c r="N141" i="39" s="1"/>
  <c r="B232" i="39"/>
  <c r="C232" i="39" s="1"/>
  <c r="D232" i="39" s="1"/>
  <c r="C209" i="39"/>
  <c r="D209" i="39" s="1"/>
  <c r="L134" i="38"/>
  <c r="L126" i="38"/>
  <c r="L118" i="38"/>
  <c r="L156" i="39"/>
  <c r="M148" i="39"/>
  <c r="N148" i="39" s="1"/>
  <c r="M140" i="39"/>
  <c r="N140" i="39" s="1"/>
  <c r="M133" i="38"/>
  <c r="N133" i="38" s="1"/>
  <c r="L125" i="38"/>
  <c r="L117" i="38"/>
  <c r="I140" i="38"/>
  <c r="K140" i="38" s="1"/>
  <c r="H140" i="38"/>
  <c r="J140" i="38" s="1"/>
  <c r="I144" i="38"/>
  <c r="K144" i="38" s="1"/>
  <c r="H144" i="38"/>
  <c r="J144" i="38" s="1"/>
  <c r="I148" i="38"/>
  <c r="K148" i="38" s="1"/>
  <c r="H148" i="38"/>
  <c r="J148" i="38" s="1"/>
  <c r="I152" i="38"/>
  <c r="K152" i="38" s="1"/>
  <c r="H152" i="38"/>
  <c r="J152" i="38" s="1"/>
  <c r="I156" i="38"/>
  <c r="K156" i="38" s="1"/>
  <c r="H156" i="38"/>
  <c r="J156" i="38" s="1"/>
  <c r="L151" i="39"/>
  <c r="L143" i="39"/>
  <c r="H164" i="39"/>
  <c r="J164" i="39" s="1"/>
  <c r="I164" i="39"/>
  <c r="K164" i="39" s="1"/>
  <c r="H168" i="39"/>
  <c r="J168" i="39" s="1"/>
  <c r="I168" i="39"/>
  <c r="K168" i="39" s="1"/>
  <c r="H172" i="39"/>
  <c r="J172" i="39" s="1"/>
  <c r="I172" i="39"/>
  <c r="K172" i="39" s="1"/>
  <c r="H176" i="39"/>
  <c r="J176" i="39" s="1"/>
  <c r="I176" i="39"/>
  <c r="K176" i="39" s="1"/>
  <c r="I180" i="39"/>
  <c r="K180" i="39" s="1"/>
  <c r="H180" i="39"/>
  <c r="J180" i="39" s="1"/>
  <c r="M128" i="38"/>
  <c r="N128" i="38" s="1"/>
  <c r="M120" i="38"/>
  <c r="N120" i="38" s="1"/>
  <c r="L154" i="39"/>
  <c r="L146" i="39"/>
  <c r="O151" i="37"/>
  <c r="R151" i="37" s="1"/>
  <c r="O144" i="37"/>
  <c r="R144" i="37" s="1"/>
  <c r="O149" i="37"/>
  <c r="R149" i="37" s="1"/>
  <c r="O152" i="37"/>
  <c r="R152" i="37" s="1"/>
  <c r="O155" i="37"/>
  <c r="R155" i="37" s="1"/>
  <c r="O147" i="37"/>
  <c r="R147" i="37" s="1"/>
  <c r="O153" i="37"/>
  <c r="R153" i="37" s="1"/>
  <c r="O154" i="37"/>
  <c r="R154" i="37" s="1"/>
  <c r="O141" i="37"/>
  <c r="R141" i="37" s="1"/>
  <c r="O143" i="37"/>
  <c r="R143" i="37" s="1"/>
  <c r="O146" i="37"/>
  <c r="R146" i="37" s="1"/>
  <c r="H190" i="37"/>
  <c r="J190" i="37" s="1"/>
  <c r="I190" i="37"/>
  <c r="K190" i="37" s="1"/>
  <c r="H198" i="37"/>
  <c r="J198" i="37" s="1"/>
  <c r="I198" i="37"/>
  <c r="K198" i="37" s="1"/>
  <c r="I204" i="37"/>
  <c r="K204" i="37" s="1"/>
  <c r="H204" i="37"/>
  <c r="J204" i="37" s="1"/>
  <c r="F249" i="37"/>
  <c r="F245" i="37"/>
  <c r="F241" i="37"/>
  <c r="F237" i="37"/>
  <c r="F233" i="37"/>
  <c r="F250" i="37"/>
  <c r="F246" i="37"/>
  <c r="F242" i="37"/>
  <c r="F238" i="37"/>
  <c r="F247" i="37"/>
  <c r="F239" i="37"/>
  <c r="F232" i="37"/>
  <c r="F244" i="37"/>
  <c r="F236" i="37"/>
  <c r="F234" i="37"/>
  <c r="F243" i="37"/>
  <c r="F248" i="37"/>
  <c r="F240" i="37"/>
  <c r="F235" i="37"/>
  <c r="M175" i="37"/>
  <c r="N175" i="37" s="1"/>
  <c r="L167" i="37"/>
  <c r="H187" i="37"/>
  <c r="J187" i="37" s="1"/>
  <c r="I187" i="37"/>
  <c r="K187" i="37" s="1"/>
  <c r="H191" i="37"/>
  <c r="J191" i="37" s="1"/>
  <c r="I191" i="37"/>
  <c r="K191" i="37" s="1"/>
  <c r="H195" i="37"/>
  <c r="J195" i="37" s="1"/>
  <c r="I195" i="37"/>
  <c r="K195" i="37" s="1"/>
  <c r="H199" i="37"/>
  <c r="J199" i="37" s="1"/>
  <c r="I199" i="37"/>
  <c r="K199" i="37" s="1"/>
  <c r="L166" i="37"/>
  <c r="L178" i="37"/>
  <c r="L169" i="37"/>
  <c r="L176" i="37"/>
  <c r="L168" i="37"/>
  <c r="L177" i="37"/>
  <c r="M165" i="37"/>
  <c r="N165" i="37" s="1"/>
  <c r="I203" i="37"/>
  <c r="K203" i="37" s="1"/>
  <c r="H203" i="37"/>
  <c r="J203" i="37" s="1"/>
  <c r="H188" i="37"/>
  <c r="J188" i="37" s="1"/>
  <c r="I188" i="37"/>
  <c r="K188" i="37" s="1"/>
  <c r="H192" i="37"/>
  <c r="J192" i="37" s="1"/>
  <c r="I192" i="37"/>
  <c r="K192" i="37" s="1"/>
  <c r="H196" i="37"/>
  <c r="J196" i="37" s="1"/>
  <c r="I196" i="37"/>
  <c r="K196" i="37" s="1"/>
  <c r="H200" i="37"/>
  <c r="J200" i="37" s="1"/>
  <c r="I200" i="37"/>
  <c r="K200" i="37" s="1"/>
  <c r="M170" i="37"/>
  <c r="N170" i="37" s="1"/>
  <c r="M180" i="37"/>
  <c r="N180" i="37" s="1"/>
  <c r="M172" i="37"/>
  <c r="N172" i="37" s="1"/>
  <c r="M181" i="37"/>
  <c r="N181" i="37" s="1"/>
  <c r="M173" i="37"/>
  <c r="N173" i="37" s="1"/>
  <c r="F227" i="37"/>
  <c r="F223" i="37"/>
  <c r="F222" i="37"/>
  <c r="F220" i="37"/>
  <c r="F218" i="37"/>
  <c r="F214" i="37"/>
  <c r="F210" i="37"/>
  <c r="F226" i="37"/>
  <c r="F224" i="37"/>
  <c r="F217" i="37"/>
  <c r="F213" i="37"/>
  <c r="F209" i="37"/>
  <c r="F221" i="37"/>
  <c r="F216" i="37"/>
  <c r="F212" i="37"/>
  <c r="F225" i="37"/>
  <c r="F219" i="37"/>
  <c r="F215" i="37"/>
  <c r="F211" i="37"/>
  <c r="H186" i="37"/>
  <c r="J186" i="37" s="1"/>
  <c r="I186" i="37"/>
  <c r="K186" i="37" s="1"/>
  <c r="H194" i="37"/>
  <c r="J194" i="37" s="1"/>
  <c r="I194" i="37"/>
  <c r="K194" i="37" s="1"/>
  <c r="M179" i="37"/>
  <c r="N179" i="37" s="1"/>
  <c r="M171" i="37"/>
  <c r="N171" i="37" s="1"/>
  <c r="L163" i="37"/>
  <c r="I202" i="37"/>
  <c r="K202" i="37" s="1"/>
  <c r="H202" i="37"/>
  <c r="J202" i="37" s="1"/>
  <c r="H189" i="37"/>
  <c r="J189" i="37" s="1"/>
  <c r="I189" i="37"/>
  <c r="K189" i="37" s="1"/>
  <c r="H193" i="37"/>
  <c r="J193" i="37" s="1"/>
  <c r="I193" i="37"/>
  <c r="K193" i="37" s="1"/>
  <c r="H197" i="37"/>
  <c r="J197" i="37" s="1"/>
  <c r="I197" i="37"/>
  <c r="K197" i="37" s="1"/>
  <c r="H201" i="37"/>
  <c r="J201" i="37" s="1"/>
  <c r="I201" i="37"/>
  <c r="K201" i="37" s="1"/>
  <c r="M174" i="37"/>
  <c r="N174" i="37" s="1"/>
  <c r="L164" i="37"/>
  <c r="R136" i="37"/>
  <c r="C12" i="37" s="1"/>
  <c r="D17" i="45"/>
  <c r="D16" i="45"/>
  <c r="R182" i="32" l="1"/>
  <c r="C14" i="32" s="1"/>
  <c r="L203" i="37"/>
  <c r="R136" i="32"/>
  <c r="C12" i="32" s="1"/>
  <c r="R228" i="32"/>
  <c r="C16" i="32" s="1"/>
  <c r="M179" i="39"/>
  <c r="N179" i="39" s="1"/>
  <c r="M167" i="39"/>
  <c r="N167" i="39" s="1"/>
  <c r="L151" i="38"/>
  <c r="L178" i="39"/>
  <c r="O232" i="32"/>
  <c r="R232" i="32" s="1"/>
  <c r="R205" i="32"/>
  <c r="C15" i="32" s="1"/>
  <c r="R90" i="32"/>
  <c r="C10" i="32" s="1"/>
  <c r="R113" i="32"/>
  <c r="C11" i="32" s="1"/>
  <c r="R67" i="32"/>
  <c r="C9" i="32" s="1"/>
  <c r="R44" i="32"/>
  <c r="C8" i="32" s="1"/>
  <c r="O242" i="32"/>
  <c r="O237" i="32"/>
  <c r="R237" i="32" s="1"/>
  <c r="M171" i="39"/>
  <c r="N171" i="39" s="1"/>
  <c r="L147" i="38"/>
  <c r="L154" i="38"/>
  <c r="L142" i="38"/>
  <c r="L181" i="39"/>
  <c r="L173" i="39"/>
  <c r="L165" i="39"/>
  <c r="L157" i="38"/>
  <c r="L149" i="38"/>
  <c r="L141" i="38"/>
  <c r="R242" i="32"/>
  <c r="M204" i="43"/>
  <c r="N204" i="43" s="1"/>
  <c r="O147" i="45"/>
  <c r="R147" i="45" s="1"/>
  <c r="O157" i="45"/>
  <c r="R157" i="45" s="1"/>
  <c r="O155" i="45"/>
  <c r="R155" i="45" s="1"/>
  <c r="O201" i="44"/>
  <c r="R201" i="44" s="1"/>
  <c r="O141" i="45"/>
  <c r="R141" i="45" s="1"/>
  <c r="O149" i="45"/>
  <c r="R149" i="45" s="1"/>
  <c r="O246" i="40"/>
  <c r="R246" i="40" s="1"/>
  <c r="O241" i="40"/>
  <c r="R241" i="40" s="1"/>
  <c r="O212" i="40"/>
  <c r="R212" i="40" s="1"/>
  <c r="O216" i="40"/>
  <c r="R216" i="40" s="1"/>
  <c r="O238" i="40"/>
  <c r="R238" i="40" s="1"/>
  <c r="O233" i="40"/>
  <c r="L181" i="45"/>
  <c r="L172" i="45"/>
  <c r="L164" i="45"/>
  <c r="L227" i="44"/>
  <c r="L214" i="44"/>
  <c r="L237" i="44"/>
  <c r="L245" i="44"/>
  <c r="L234" i="44"/>
  <c r="L241" i="44"/>
  <c r="O158" i="45"/>
  <c r="R158" i="45" s="1"/>
  <c r="O142" i="45"/>
  <c r="R142" i="45" s="1"/>
  <c r="O247" i="40"/>
  <c r="R247" i="40" s="1"/>
  <c r="O150" i="45"/>
  <c r="R150" i="45" s="1"/>
  <c r="M197" i="37"/>
  <c r="N197" i="37" s="1"/>
  <c r="M189" i="37"/>
  <c r="N189" i="37" s="1"/>
  <c r="L196" i="37"/>
  <c r="L188" i="37"/>
  <c r="M199" i="37"/>
  <c r="N199" i="37" s="1"/>
  <c r="L173" i="45"/>
  <c r="L165" i="45"/>
  <c r="L212" i="44"/>
  <c r="L218" i="44"/>
  <c r="L243" i="44"/>
  <c r="L249" i="44"/>
  <c r="L238" i="44"/>
  <c r="L177" i="45"/>
  <c r="L171" i="45"/>
  <c r="L163" i="45"/>
  <c r="L223" i="44"/>
  <c r="L210" i="44"/>
  <c r="L174" i="45"/>
  <c r="L166" i="45"/>
  <c r="L219" i="44"/>
  <c r="L225" i="44"/>
  <c r="L247" i="44"/>
  <c r="L232" i="44"/>
  <c r="L242" i="44"/>
  <c r="M236" i="44"/>
  <c r="N236" i="44" s="1"/>
  <c r="M179" i="45"/>
  <c r="N179" i="45" s="1"/>
  <c r="M168" i="45"/>
  <c r="N168" i="45" s="1"/>
  <c r="M224" i="44"/>
  <c r="N224" i="44" s="1"/>
  <c r="M211" i="44"/>
  <c r="N211" i="44" s="1"/>
  <c r="M217" i="44"/>
  <c r="N217" i="44" s="1"/>
  <c r="M240" i="44"/>
  <c r="N240" i="44" s="1"/>
  <c r="M250" i="44"/>
  <c r="N250" i="44" s="1"/>
  <c r="M233" i="44"/>
  <c r="N233" i="44" s="1"/>
  <c r="M246" i="44"/>
  <c r="N246" i="44" s="1"/>
  <c r="M174" i="39"/>
  <c r="N174" i="39" s="1"/>
  <c r="M146" i="38"/>
  <c r="N146" i="38" s="1"/>
  <c r="M176" i="45"/>
  <c r="N176" i="45" s="1"/>
  <c r="M169" i="45"/>
  <c r="N169" i="45" s="1"/>
  <c r="M215" i="44"/>
  <c r="N215" i="44" s="1"/>
  <c r="M221" i="44"/>
  <c r="N221" i="44" s="1"/>
  <c r="M244" i="44"/>
  <c r="N244" i="44" s="1"/>
  <c r="M235" i="44"/>
  <c r="N235" i="44" s="1"/>
  <c r="M175" i="45"/>
  <c r="N175" i="45" s="1"/>
  <c r="M167" i="45"/>
  <c r="N167" i="45" s="1"/>
  <c r="M220" i="44"/>
  <c r="N220" i="44" s="1"/>
  <c r="M226" i="44"/>
  <c r="N226" i="44" s="1"/>
  <c r="M213" i="44"/>
  <c r="N213" i="44" s="1"/>
  <c r="M180" i="45"/>
  <c r="N180" i="45" s="1"/>
  <c r="M170" i="45"/>
  <c r="N170" i="45" s="1"/>
  <c r="M178" i="45"/>
  <c r="N178" i="45" s="1"/>
  <c r="M216" i="44"/>
  <c r="N216" i="44" s="1"/>
  <c r="M222" i="44"/>
  <c r="N222" i="44" s="1"/>
  <c r="M209" i="44"/>
  <c r="N209" i="44" s="1"/>
  <c r="M248" i="44"/>
  <c r="N248" i="44" s="1"/>
  <c r="M239" i="44"/>
  <c r="N239" i="44" s="1"/>
  <c r="O197" i="44"/>
  <c r="R197" i="44" s="1"/>
  <c r="O152" i="45"/>
  <c r="R152" i="45" s="1"/>
  <c r="O219" i="40"/>
  <c r="R219" i="40" s="1"/>
  <c r="O154" i="39"/>
  <c r="R154" i="39" s="1"/>
  <c r="O151" i="39"/>
  <c r="O157" i="39"/>
  <c r="R157" i="39" s="1"/>
  <c r="O177" i="37"/>
  <c r="R177" i="37" s="1"/>
  <c r="O178" i="37"/>
  <c r="R178" i="37" s="1"/>
  <c r="O196" i="44"/>
  <c r="R196" i="44" s="1"/>
  <c r="O191" i="44"/>
  <c r="R191" i="44" s="1"/>
  <c r="O192" i="44"/>
  <c r="R192" i="44" s="1"/>
  <c r="O236" i="40"/>
  <c r="R236" i="40" s="1"/>
  <c r="O156" i="39"/>
  <c r="O168" i="37"/>
  <c r="R168" i="37" s="1"/>
  <c r="O190" i="44"/>
  <c r="R190" i="44" s="1"/>
  <c r="O195" i="44"/>
  <c r="O186" i="44"/>
  <c r="R186" i="44" s="1"/>
  <c r="O244" i="40"/>
  <c r="R244" i="40" s="1"/>
  <c r="O176" i="37"/>
  <c r="R176" i="37" s="1"/>
  <c r="O203" i="44"/>
  <c r="R203" i="44" s="1"/>
  <c r="O144" i="39"/>
  <c r="O145" i="39"/>
  <c r="R145" i="39" s="1"/>
  <c r="O144" i="45"/>
  <c r="R144" i="45" s="1"/>
  <c r="O199" i="44"/>
  <c r="R199" i="44" s="1"/>
  <c r="O146" i="39"/>
  <c r="R146" i="39" s="1"/>
  <c r="O143" i="39"/>
  <c r="R143" i="39" s="1"/>
  <c r="O169" i="37"/>
  <c r="R169" i="37" s="1"/>
  <c r="O152" i="39"/>
  <c r="R152" i="39" s="1"/>
  <c r="O153" i="39"/>
  <c r="R153" i="39" s="1"/>
  <c r="M191" i="37"/>
  <c r="N191" i="37" s="1"/>
  <c r="L155" i="38"/>
  <c r="L143" i="38"/>
  <c r="L158" i="38"/>
  <c r="L150" i="38"/>
  <c r="L163" i="39"/>
  <c r="L170" i="39"/>
  <c r="L177" i="39"/>
  <c r="L169" i="39"/>
  <c r="L153" i="38"/>
  <c r="L145" i="38"/>
  <c r="L178" i="42"/>
  <c r="L170" i="42"/>
  <c r="M198" i="43"/>
  <c r="N198" i="43" s="1"/>
  <c r="M190" i="43"/>
  <c r="N190" i="43" s="1"/>
  <c r="L177" i="42"/>
  <c r="L169" i="42"/>
  <c r="M201" i="43"/>
  <c r="N201" i="43" s="1"/>
  <c r="L193" i="43"/>
  <c r="L196" i="43"/>
  <c r="L179" i="42"/>
  <c r="L171" i="42"/>
  <c r="L163" i="42"/>
  <c r="L191" i="43"/>
  <c r="L190" i="37"/>
  <c r="L176" i="39"/>
  <c r="L154" i="41"/>
  <c r="L146" i="41"/>
  <c r="L180" i="42"/>
  <c r="L172" i="42"/>
  <c r="L164" i="42"/>
  <c r="L153" i="41"/>
  <c r="L145" i="41"/>
  <c r="M204" i="37"/>
  <c r="N204" i="37" s="1"/>
  <c r="L168" i="39"/>
  <c r="L166" i="39"/>
  <c r="L201" i="37"/>
  <c r="L193" i="37"/>
  <c r="M202" i="37"/>
  <c r="N202" i="37" s="1"/>
  <c r="M194" i="37"/>
  <c r="N194" i="37" s="1"/>
  <c r="L195" i="37"/>
  <c r="L187" i="37"/>
  <c r="M198" i="37"/>
  <c r="N198" i="37" s="1"/>
  <c r="L180" i="39"/>
  <c r="L156" i="38"/>
  <c r="L148" i="38"/>
  <c r="L140" i="38"/>
  <c r="L156" i="41"/>
  <c r="L148" i="41"/>
  <c r="L140" i="41"/>
  <c r="L202" i="43"/>
  <c r="L194" i="43"/>
  <c r="L203" i="43"/>
  <c r="L151" i="41"/>
  <c r="L143" i="41"/>
  <c r="L197" i="43"/>
  <c r="L200" i="43"/>
  <c r="M175" i="42"/>
  <c r="N175" i="42" s="1"/>
  <c r="M167" i="42"/>
  <c r="N167" i="42" s="1"/>
  <c r="L199" i="43"/>
  <c r="M187" i="43"/>
  <c r="N187" i="43" s="1"/>
  <c r="O166" i="37"/>
  <c r="R166" i="37" s="1"/>
  <c r="O167" i="37"/>
  <c r="R167" i="37" s="1"/>
  <c r="O164" i="37"/>
  <c r="R164" i="37" s="1"/>
  <c r="O163" i="37"/>
  <c r="R163" i="37" s="1"/>
  <c r="R159" i="37"/>
  <c r="C13" i="37" s="1"/>
  <c r="M186" i="37"/>
  <c r="N186" i="37" s="1"/>
  <c r="M200" i="37"/>
  <c r="N200" i="37" s="1"/>
  <c r="M192" i="37"/>
  <c r="N192" i="37" s="1"/>
  <c r="O124" i="38"/>
  <c r="R124" i="38" s="1"/>
  <c r="O134" i="38"/>
  <c r="R134" i="38" s="1"/>
  <c r="O132" i="38"/>
  <c r="R132" i="38" s="1"/>
  <c r="O117" i="38"/>
  <c r="R117" i="38" s="1"/>
  <c r="O118" i="38"/>
  <c r="R118" i="38" s="1"/>
  <c r="O125" i="38"/>
  <c r="R125" i="38" s="1"/>
  <c r="O126" i="38"/>
  <c r="R126" i="38" s="1"/>
  <c r="M152" i="38"/>
  <c r="N152" i="38" s="1"/>
  <c r="M144" i="38"/>
  <c r="N144" i="38" s="1"/>
  <c r="R113" i="38"/>
  <c r="C11" i="38" s="1"/>
  <c r="M175" i="39"/>
  <c r="N175" i="39" s="1"/>
  <c r="M172" i="39"/>
  <c r="N172" i="39" s="1"/>
  <c r="M164" i="39"/>
  <c r="N164" i="39" s="1"/>
  <c r="O232" i="40"/>
  <c r="R232" i="40" s="1"/>
  <c r="O226" i="40"/>
  <c r="R226" i="40" s="1"/>
  <c r="O218" i="40"/>
  <c r="R218" i="40" s="1"/>
  <c r="O243" i="40"/>
  <c r="R243" i="40" s="1"/>
  <c r="O240" i="40"/>
  <c r="O245" i="40"/>
  <c r="R245" i="40" s="1"/>
  <c r="O217" i="40"/>
  <c r="R217" i="40" s="1"/>
  <c r="O215" i="40"/>
  <c r="R215" i="40" s="1"/>
  <c r="O248" i="40"/>
  <c r="R248" i="40" s="1"/>
  <c r="O225" i="40"/>
  <c r="R225" i="40" s="1"/>
  <c r="O211" i="40"/>
  <c r="R211" i="40" s="1"/>
  <c r="O223" i="40"/>
  <c r="R223" i="40" s="1"/>
  <c r="O210" i="40"/>
  <c r="R210" i="40" s="1"/>
  <c r="O235" i="40"/>
  <c r="R235" i="40" s="1"/>
  <c r="O227" i="40"/>
  <c r="R227" i="40" s="1"/>
  <c r="M152" i="41"/>
  <c r="N152" i="41" s="1"/>
  <c r="M144" i="41"/>
  <c r="N144" i="41" s="1"/>
  <c r="M155" i="41"/>
  <c r="N155" i="41" s="1"/>
  <c r="M147" i="41"/>
  <c r="N147" i="41" s="1"/>
  <c r="M158" i="41"/>
  <c r="N158" i="41" s="1"/>
  <c r="M150" i="41"/>
  <c r="N150" i="41" s="1"/>
  <c r="M142" i="41"/>
  <c r="N142" i="41" s="1"/>
  <c r="M157" i="41"/>
  <c r="N157" i="41" s="1"/>
  <c r="M149" i="41"/>
  <c r="N149" i="41" s="1"/>
  <c r="M141" i="41"/>
  <c r="N141" i="41" s="1"/>
  <c r="O157" i="42"/>
  <c r="R157" i="42" s="1"/>
  <c r="O151" i="42"/>
  <c r="R151" i="42" s="1"/>
  <c r="O142" i="42"/>
  <c r="R142" i="42" s="1"/>
  <c r="O141" i="42"/>
  <c r="R141" i="42" s="1"/>
  <c r="O150" i="42"/>
  <c r="R150" i="42" s="1"/>
  <c r="O149" i="42"/>
  <c r="R149" i="42" s="1"/>
  <c r="O143" i="42"/>
  <c r="R143" i="42" s="1"/>
  <c r="M174" i="42"/>
  <c r="N174" i="42" s="1"/>
  <c r="M173" i="42"/>
  <c r="N173" i="42" s="1"/>
  <c r="M166" i="42"/>
  <c r="N166" i="42" s="1"/>
  <c r="M181" i="42"/>
  <c r="N181" i="42" s="1"/>
  <c r="M165" i="42"/>
  <c r="N165" i="42" s="1"/>
  <c r="M176" i="42"/>
  <c r="N176" i="42" s="1"/>
  <c r="M168" i="42"/>
  <c r="N168" i="42" s="1"/>
  <c r="O180" i="43"/>
  <c r="R180" i="43" s="1"/>
  <c r="O169" i="43"/>
  <c r="R169" i="43" s="1"/>
  <c r="O177" i="43"/>
  <c r="R177" i="43" s="1"/>
  <c r="O173" i="43"/>
  <c r="R173" i="43" s="1"/>
  <c r="O178" i="43"/>
  <c r="R178" i="43" s="1"/>
  <c r="O164" i="43"/>
  <c r="R164" i="43" s="1"/>
  <c r="O179" i="43"/>
  <c r="M186" i="43"/>
  <c r="N186" i="43" s="1"/>
  <c r="M189" i="43"/>
  <c r="N189" i="43" s="1"/>
  <c r="M188" i="43"/>
  <c r="N188" i="43" s="1"/>
  <c r="M195" i="43"/>
  <c r="N195" i="43" s="1"/>
  <c r="M192" i="43"/>
  <c r="N192" i="43" s="1"/>
  <c r="O143" i="45"/>
  <c r="R143" i="45" s="1"/>
  <c r="O153" i="45"/>
  <c r="R153" i="45" s="1"/>
  <c r="O194" i="44"/>
  <c r="R194" i="44" s="1"/>
  <c r="O156" i="45"/>
  <c r="R156" i="45" s="1"/>
  <c r="O202" i="44"/>
  <c r="R202" i="44" s="1"/>
  <c r="O151" i="45"/>
  <c r="R151" i="45" s="1"/>
  <c r="O204" i="44"/>
  <c r="R204" i="44" s="1"/>
  <c r="O188" i="44"/>
  <c r="R188" i="44" s="1"/>
  <c r="O146" i="45"/>
  <c r="R146" i="45" s="1"/>
  <c r="O193" i="44"/>
  <c r="R193" i="44" s="1"/>
  <c r="O140" i="45"/>
  <c r="R140" i="45" s="1"/>
  <c r="O198" i="44"/>
  <c r="R198" i="44" s="1"/>
  <c r="O154" i="45"/>
  <c r="R154" i="45" s="1"/>
  <c r="O145" i="45"/>
  <c r="R145" i="45" s="1"/>
  <c r="O187" i="44"/>
  <c r="R187" i="44" s="1"/>
  <c r="O200" i="44"/>
  <c r="R200" i="44" s="1"/>
  <c r="O148" i="45"/>
  <c r="R148" i="45" s="1"/>
  <c r="O189" i="44"/>
  <c r="R189" i="44" s="1"/>
  <c r="L176" i="45"/>
  <c r="L169" i="45"/>
  <c r="L215" i="44"/>
  <c r="L221" i="44"/>
  <c r="L244" i="44"/>
  <c r="L235" i="44"/>
  <c r="I189" i="45"/>
  <c r="K189" i="45" s="1"/>
  <c r="H189" i="45"/>
  <c r="J189" i="45" s="1"/>
  <c r="I195" i="45"/>
  <c r="K195" i="45" s="1"/>
  <c r="H195" i="45"/>
  <c r="J195" i="45" s="1"/>
  <c r="I203" i="45"/>
  <c r="K203" i="45" s="1"/>
  <c r="H203" i="45"/>
  <c r="J203" i="45" s="1"/>
  <c r="I198" i="45"/>
  <c r="K198" i="45" s="1"/>
  <c r="H198" i="45"/>
  <c r="J198" i="45" s="1"/>
  <c r="F227" i="45"/>
  <c r="F223" i="45"/>
  <c r="F219" i="45"/>
  <c r="F217" i="45"/>
  <c r="F222" i="45"/>
  <c r="F220" i="45"/>
  <c r="F226" i="45"/>
  <c r="F224" i="45"/>
  <c r="F218" i="45"/>
  <c r="F216" i="45"/>
  <c r="F214" i="45"/>
  <c r="F212" i="45"/>
  <c r="F210" i="45"/>
  <c r="F221" i="45"/>
  <c r="F225" i="45"/>
  <c r="F215" i="45"/>
  <c r="F213" i="45"/>
  <c r="F211" i="45"/>
  <c r="F209" i="45"/>
  <c r="L175" i="45"/>
  <c r="L167" i="45"/>
  <c r="L220" i="44"/>
  <c r="L226" i="44"/>
  <c r="L213" i="44"/>
  <c r="L180" i="45"/>
  <c r="L170" i="45"/>
  <c r="L178" i="45"/>
  <c r="L216" i="44"/>
  <c r="L222" i="44"/>
  <c r="L209" i="44"/>
  <c r="L248" i="44"/>
  <c r="L239" i="44"/>
  <c r="I186" i="45"/>
  <c r="K186" i="45" s="1"/>
  <c r="H186" i="45"/>
  <c r="J186" i="45" s="1"/>
  <c r="I192" i="45"/>
  <c r="K192" i="45" s="1"/>
  <c r="H192" i="45"/>
  <c r="J192" i="45" s="1"/>
  <c r="I200" i="45"/>
  <c r="K200" i="45" s="1"/>
  <c r="H200" i="45"/>
  <c r="J200" i="45" s="1"/>
  <c r="R182" i="44"/>
  <c r="C14" i="44" s="1"/>
  <c r="I191" i="45"/>
  <c r="K191" i="45" s="1"/>
  <c r="H191" i="45"/>
  <c r="J191" i="45" s="1"/>
  <c r="I190" i="45"/>
  <c r="K190" i="45" s="1"/>
  <c r="H190" i="45"/>
  <c r="J190" i="45" s="1"/>
  <c r="I194" i="45"/>
  <c r="K194" i="45" s="1"/>
  <c r="H194" i="45"/>
  <c r="J194" i="45" s="1"/>
  <c r="I202" i="45"/>
  <c r="K202" i="45" s="1"/>
  <c r="H202" i="45"/>
  <c r="J202" i="45" s="1"/>
  <c r="M181" i="45"/>
  <c r="N181" i="45" s="1"/>
  <c r="M172" i="45"/>
  <c r="N172" i="45" s="1"/>
  <c r="M164" i="45"/>
  <c r="N164" i="45" s="1"/>
  <c r="M227" i="44"/>
  <c r="N227" i="44" s="1"/>
  <c r="M214" i="44"/>
  <c r="N214" i="44" s="1"/>
  <c r="M237" i="44"/>
  <c r="N237" i="44" s="1"/>
  <c r="M245" i="44"/>
  <c r="N245" i="44" s="1"/>
  <c r="M241" i="44"/>
  <c r="N241" i="44" s="1"/>
  <c r="R136" i="45"/>
  <c r="C12" i="45" s="1"/>
  <c r="R195" i="44"/>
  <c r="I187" i="45"/>
  <c r="K187" i="45" s="1"/>
  <c r="H187" i="45"/>
  <c r="J187" i="45" s="1"/>
  <c r="I197" i="45"/>
  <c r="K197" i="45" s="1"/>
  <c r="H197" i="45"/>
  <c r="J197" i="45" s="1"/>
  <c r="I199" i="45"/>
  <c r="K199" i="45" s="1"/>
  <c r="H199" i="45"/>
  <c r="J199" i="45" s="1"/>
  <c r="M234" i="44"/>
  <c r="N234" i="44" s="1"/>
  <c r="M173" i="45"/>
  <c r="N173" i="45" s="1"/>
  <c r="M165" i="45"/>
  <c r="N165" i="45" s="1"/>
  <c r="M212" i="44"/>
  <c r="N212" i="44" s="1"/>
  <c r="M218" i="44"/>
  <c r="N218" i="44" s="1"/>
  <c r="M243" i="44"/>
  <c r="N243" i="44" s="1"/>
  <c r="M249" i="44"/>
  <c r="N249" i="44" s="1"/>
  <c r="M238" i="44"/>
  <c r="N238" i="44" s="1"/>
  <c r="L236" i="44"/>
  <c r="I188" i="45"/>
  <c r="K188" i="45" s="1"/>
  <c r="H188" i="45"/>
  <c r="J188" i="45" s="1"/>
  <c r="I193" i="45"/>
  <c r="K193" i="45" s="1"/>
  <c r="H193" i="45"/>
  <c r="J193" i="45" s="1"/>
  <c r="I201" i="45"/>
  <c r="K201" i="45" s="1"/>
  <c r="H201" i="45"/>
  <c r="J201" i="45" s="1"/>
  <c r="I196" i="45"/>
  <c r="K196" i="45" s="1"/>
  <c r="H196" i="45"/>
  <c r="J196" i="45" s="1"/>
  <c r="I204" i="45"/>
  <c r="K204" i="45" s="1"/>
  <c r="H204" i="45"/>
  <c r="J204" i="45" s="1"/>
  <c r="L179" i="45"/>
  <c r="L168" i="45"/>
  <c r="L224" i="44"/>
  <c r="L211" i="44"/>
  <c r="L217" i="44"/>
  <c r="L240" i="44"/>
  <c r="L250" i="44"/>
  <c r="F249" i="45"/>
  <c r="F245" i="45"/>
  <c r="F241" i="45"/>
  <c r="F237" i="45"/>
  <c r="F233" i="45"/>
  <c r="F250" i="45"/>
  <c r="F246" i="45"/>
  <c r="F242" i="45"/>
  <c r="F238" i="45"/>
  <c r="F247" i="45"/>
  <c r="F239" i="45"/>
  <c r="F232" i="45"/>
  <c r="F244" i="45"/>
  <c r="F236" i="45"/>
  <c r="F234" i="45"/>
  <c r="F243" i="45"/>
  <c r="F248" i="45"/>
  <c r="F240" i="45"/>
  <c r="F235" i="45"/>
  <c r="M177" i="45"/>
  <c r="N177" i="45" s="1"/>
  <c r="M171" i="45"/>
  <c r="N171" i="45" s="1"/>
  <c r="M163" i="45"/>
  <c r="N163" i="45" s="1"/>
  <c r="M223" i="44"/>
  <c r="N223" i="44" s="1"/>
  <c r="M210" i="44"/>
  <c r="N210" i="44" s="1"/>
  <c r="L233" i="44"/>
  <c r="L246" i="44"/>
  <c r="M174" i="45"/>
  <c r="N174" i="45" s="1"/>
  <c r="M166" i="45"/>
  <c r="N166" i="45" s="1"/>
  <c r="M219" i="44"/>
  <c r="N219" i="44" s="1"/>
  <c r="M225" i="44"/>
  <c r="N225" i="44" s="1"/>
  <c r="M247" i="44"/>
  <c r="N247" i="44" s="1"/>
  <c r="M232" i="44"/>
  <c r="N232" i="44" s="1"/>
  <c r="M242" i="44"/>
  <c r="N242" i="44" s="1"/>
  <c r="O140" i="42"/>
  <c r="R140" i="42" s="1"/>
  <c r="O145" i="42"/>
  <c r="R145" i="42" s="1"/>
  <c r="O154" i="42"/>
  <c r="R154" i="42" s="1"/>
  <c r="O222" i="40"/>
  <c r="R222" i="40" s="1"/>
  <c r="O167" i="43"/>
  <c r="R167" i="43" s="1"/>
  <c r="O234" i="40"/>
  <c r="R234" i="40" s="1"/>
  <c r="O221" i="40"/>
  <c r="R221" i="40" s="1"/>
  <c r="O166" i="43"/>
  <c r="R166" i="43" s="1"/>
  <c r="O165" i="43"/>
  <c r="R165" i="43" s="1"/>
  <c r="O174" i="43"/>
  <c r="R174" i="43" s="1"/>
  <c r="O147" i="42"/>
  <c r="R147" i="42" s="1"/>
  <c r="O148" i="42"/>
  <c r="R148" i="42" s="1"/>
  <c r="O155" i="42"/>
  <c r="R155" i="42" s="1"/>
  <c r="O156" i="42"/>
  <c r="R156" i="42" s="1"/>
  <c r="O163" i="43"/>
  <c r="R163" i="43" s="1"/>
  <c r="O209" i="40"/>
  <c r="R209" i="40" s="1"/>
  <c r="O239" i="40"/>
  <c r="R239" i="40" s="1"/>
  <c r="O168" i="43"/>
  <c r="R168" i="43" s="1"/>
  <c r="O250" i="40"/>
  <c r="R250" i="40" s="1"/>
  <c r="O181" i="43"/>
  <c r="R181" i="43" s="1"/>
  <c r="O144" i="42"/>
  <c r="R144" i="42" s="1"/>
  <c r="O237" i="40"/>
  <c r="R237" i="40" s="1"/>
  <c r="O153" i="42"/>
  <c r="R153" i="42" s="1"/>
  <c r="O175" i="43"/>
  <c r="R175" i="43" s="1"/>
  <c r="O158" i="42"/>
  <c r="R158" i="42" s="1"/>
  <c r="O242" i="40"/>
  <c r="R242" i="40" s="1"/>
  <c r="O224" i="40"/>
  <c r="R224" i="40" s="1"/>
  <c r="O172" i="43"/>
  <c r="R172" i="43" s="1"/>
  <c r="O220" i="40"/>
  <c r="R220" i="40" s="1"/>
  <c r="O170" i="43"/>
  <c r="R170" i="43" s="1"/>
  <c r="O171" i="43"/>
  <c r="R171" i="43" s="1"/>
  <c r="O249" i="40"/>
  <c r="R249" i="40" s="1"/>
  <c r="O146" i="42"/>
  <c r="R146" i="42" s="1"/>
  <c r="O214" i="40"/>
  <c r="R214" i="40" s="1"/>
  <c r="O176" i="43"/>
  <c r="R176" i="43" s="1"/>
  <c r="O213" i="40"/>
  <c r="R213" i="40" s="1"/>
  <c r="O152" i="42"/>
  <c r="R152" i="42" s="1"/>
  <c r="H165" i="41"/>
  <c r="J165" i="41" s="1"/>
  <c r="I165" i="41"/>
  <c r="K165" i="41" s="1"/>
  <c r="H169" i="41"/>
  <c r="J169" i="41" s="1"/>
  <c r="I169" i="41"/>
  <c r="K169" i="41" s="1"/>
  <c r="H177" i="41"/>
  <c r="J177" i="41" s="1"/>
  <c r="I177" i="41"/>
  <c r="K177" i="41" s="1"/>
  <c r="H181" i="41"/>
  <c r="J181" i="41" s="1"/>
  <c r="I181" i="41"/>
  <c r="K181" i="41" s="1"/>
  <c r="I243" i="43"/>
  <c r="K243" i="43" s="1"/>
  <c r="H243" i="43"/>
  <c r="J243" i="43" s="1"/>
  <c r="I246" i="43"/>
  <c r="K246" i="43" s="1"/>
  <c r="H246" i="43"/>
  <c r="J246" i="43" s="1"/>
  <c r="I236" i="43"/>
  <c r="K236" i="43" s="1"/>
  <c r="H236" i="43"/>
  <c r="J236" i="43" s="1"/>
  <c r="I233" i="43"/>
  <c r="K233" i="43" s="1"/>
  <c r="H233" i="43"/>
  <c r="J233" i="43" s="1"/>
  <c r="I249" i="43"/>
  <c r="K249" i="43" s="1"/>
  <c r="H249" i="43"/>
  <c r="J249" i="43" s="1"/>
  <c r="M154" i="41"/>
  <c r="N154" i="41" s="1"/>
  <c r="M146" i="41"/>
  <c r="N146" i="41" s="1"/>
  <c r="M180" i="42"/>
  <c r="N180" i="42" s="1"/>
  <c r="M172" i="42"/>
  <c r="N172" i="42" s="1"/>
  <c r="M164" i="42"/>
  <c r="N164" i="42" s="1"/>
  <c r="I226" i="43"/>
  <c r="K226" i="43" s="1"/>
  <c r="H226" i="43"/>
  <c r="J226" i="43" s="1"/>
  <c r="H210" i="43"/>
  <c r="J210" i="43" s="1"/>
  <c r="I210" i="43"/>
  <c r="K210" i="43" s="1"/>
  <c r="H214" i="43"/>
  <c r="J214" i="43" s="1"/>
  <c r="I214" i="43"/>
  <c r="K214" i="43" s="1"/>
  <c r="H218" i="43"/>
  <c r="J218" i="43" s="1"/>
  <c r="I218" i="43"/>
  <c r="K218" i="43" s="1"/>
  <c r="I220" i="43"/>
  <c r="K220" i="43" s="1"/>
  <c r="H220" i="43"/>
  <c r="J220" i="43" s="1"/>
  <c r="I187" i="42"/>
  <c r="K187" i="42" s="1"/>
  <c r="H187" i="42"/>
  <c r="J187" i="42" s="1"/>
  <c r="I191" i="42"/>
  <c r="K191" i="42" s="1"/>
  <c r="H191" i="42"/>
  <c r="J191" i="42" s="1"/>
  <c r="I195" i="42"/>
  <c r="K195" i="42" s="1"/>
  <c r="H195" i="42"/>
  <c r="J195" i="42" s="1"/>
  <c r="I199" i="42"/>
  <c r="K199" i="42" s="1"/>
  <c r="H199" i="42"/>
  <c r="J199" i="42" s="1"/>
  <c r="I203" i="42"/>
  <c r="K203" i="42" s="1"/>
  <c r="H203" i="42"/>
  <c r="J203" i="42" s="1"/>
  <c r="L175" i="42"/>
  <c r="L167" i="42"/>
  <c r="M199" i="43"/>
  <c r="N199" i="43" s="1"/>
  <c r="L187" i="43"/>
  <c r="R136" i="42"/>
  <c r="C12" i="42" s="1"/>
  <c r="I222" i="43"/>
  <c r="K222" i="43" s="1"/>
  <c r="H222" i="43"/>
  <c r="J222" i="43" s="1"/>
  <c r="H211" i="43"/>
  <c r="J211" i="43" s="1"/>
  <c r="I211" i="43"/>
  <c r="K211" i="43" s="1"/>
  <c r="H215" i="43"/>
  <c r="J215" i="43" s="1"/>
  <c r="I215" i="43"/>
  <c r="K215" i="43" s="1"/>
  <c r="I219" i="43"/>
  <c r="K219" i="43" s="1"/>
  <c r="H219" i="43"/>
  <c r="J219" i="43" s="1"/>
  <c r="I224" i="43"/>
  <c r="K224" i="43" s="1"/>
  <c r="H224" i="43"/>
  <c r="J224" i="43" s="1"/>
  <c r="I188" i="42"/>
  <c r="K188" i="42" s="1"/>
  <c r="H188" i="42"/>
  <c r="J188" i="42" s="1"/>
  <c r="I192" i="42"/>
  <c r="K192" i="42" s="1"/>
  <c r="H192" i="42"/>
  <c r="J192" i="42" s="1"/>
  <c r="I196" i="42"/>
  <c r="K196" i="42" s="1"/>
  <c r="H196" i="42"/>
  <c r="J196" i="42" s="1"/>
  <c r="I200" i="42"/>
  <c r="K200" i="42" s="1"/>
  <c r="H200" i="42"/>
  <c r="J200" i="42" s="1"/>
  <c r="I204" i="42"/>
  <c r="K204" i="42" s="1"/>
  <c r="H204" i="42"/>
  <c r="J204" i="42" s="1"/>
  <c r="H173" i="41"/>
  <c r="J173" i="41" s="1"/>
  <c r="I173" i="41"/>
  <c r="K173" i="41" s="1"/>
  <c r="H174" i="41"/>
  <c r="J174" i="41" s="1"/>
  <c r="I174" i="41"/>
  <c r="K174" i="41" s="1"/>
  <c r="I248" i="43"/>
  <c r="K248" i="43" s="1"/>
  <c r="H248" i="43"/>
  <c r="J248" i="43" s="1"/>
  <c r="I237" i="43"/>
  <c r="K237" i="43" s="1"/>
  <c r="H237" i="43"/>
  <c r="J237" i="43" s="1"/>
  <c r="H163" i="41"/>
  <c r="J163" i="41" s="1"/>
  <c r="I163" i="41"/>
  <c r="K163" i="41" s="1"/>
  <c r="H175" i="41"/>
  <c r="J175" i="41" s="1"/>
  <c r="I175" i="41"/>
  <c r="K175" i="41" s="1"/>
  <c r="L152" i="41"/>
  <c r="M170" i="42"/>
  <c r="N170" i="42" s="1"/>
  <c r="L198" i="43"/>
  <c r="L147" i="41"/>
  <c r="M177" i="42"/>
  <c r="N177" i="42" s="1"/>
  <c r="L201" i="43"/>
  <c r="M193" i="43"/>
  <c r="N193" i="43" s="1"/>
  <c r="I235" i="43"/>
  <c r="K235" i="43" s="1"/>
  <c r="H235" i="43"/>
  <c r="J235" i="43" s="1"/>
  <c r="I239" i="43"/>
  <c r="K239" i="43" s="1"/>
  <c r="H239" i="43"/>
  <c r="J239" i="43" s="1"/>
  <c r="I247" i="43"/>
  <c r="K247" i="43" s="1"/>
  <c r="H247" i="43"/>
  <c r="J247" i="43" s="1"/>
  <c r="I244" i="43"/>
  <c r="K244" i="43" s="1"/>
  <c r="H244" i="43"/>
  <c r="J244" i="43" s="1"/>
  <c r="I241" i="43"/>
  <c r="K241" i="43" s="1"/>
  <c r="H241" i="43"/>
  <c r="J241" i="43" s="1"/>
  <c r="F250" i="42"/>
  <c r="F249" i="42"/>
  <c r="F248" i="42"/>
  <c r="F247" i="42"/>
  <c r="F246" i="42"/>
  <c r="F245" i="42"/>
  <c r="F244" i="42"/>
  <c r="F243" i="42"/>
  <c r="F242" i="42"/>
  <c r="F241" i="42"/>
  <c r="F240" i="42"/>
  <c r="F239" i="42"/>
  <c r="F238" i="42"/>
  <c r="F237" i="42"/>
  <c r="F236" i="42"/>
  <c r="F235" i="42"/>
  <c r="F234" i="42"/>
  <c r="F233" i="42"/>
  <c r="F232" i="42"/>
  <c r="L204" i="43"/>
  <c r="I225" i="43"/>
  <c r="K225" i="43" s="1"/>
  <c r="H225" i="43"/>
  <c r="J225" i="43" s="1"/>
  <c r="H212" i="43"/>
  <c r="J212" i="43" s="1"/>
  <c r="I212" i="43"/>
  <c r="K212" i="43" s="1"/>
  <c r="H216" i="43"/>
  <c r="J216" i="43" s="1"/>
  <c r="I216" i="43"/>
  <c r="K216" i="43" s="1"/>
  <c r="I223" i="43"/>
  <c r="K223" i="43" s="1"/>
  <c r="H223" i="43"/>
  <c r="J223" i="43" s="1"/>
  <c r="L157" i="41"/>
  <c r="L149" i="41"/>
  <c r="L141" i="41"/>
  <c r="H189" i="42"/>
  <c r="J189" i="42" s="1"/>
  <c r="I189" i="42"/>
  <c r="K189" i="42" s="1"/>
  <c r="H193" i="42"/>
  <c r="J193" i="42" s="1"/>
  <c r="I193" i="42"/>
  <c r="K193" i="42" s="1"/>
  <c r="H197" i="42"/>
  <c r="J197" i="42" s="1"/>
  <c r="I197" i="42"/>
  <c r="K197" i="42" s="1"/>
  <c r="H201" i="42"/>
  <c r="J201" i="42" s="1"/>
  <c r="I201" i="42"/>
  <c r="K201" i="42" s="1"/>
  <c r="R179" i="43"/>
  <c r="R233" i="40"/>
  <c r="R159" i="43"/>
  <c r="C13" i="43" s="1"/>
  <c r="R205" i="40"/>
  <c r="C15" i="40" s="1"/>
  <c r="H166" i="41"/>
  <c r="J166" i="41" s="1"/>
  <c r="I166" i="41"/>
  <c r="K166" i="41" s="1"/>
  <c r="H170" i="41"/>
  <c r="J170" i="41" s="1"/>
  <c r="I170" i="41"/>
  <c r="K170" i="41" s="1"/>
  <c r="H178" i="41"/>
  <c r="J178" i="41" s="1"/>
  <c r="I178" i="41"/>
  <c r="K178" i="41" s="1"/>
  <c r="C209" i="41"/>
  <c r="D209" i="41" s="1"/>
  <c r="B232" i="41"/>
  <c r="C232" i="41" s="1"/>
  <c r="D232" i="41" s="1"/>
  <c r="I234" i="43"/>
  <c r="K234" i="43" s="1"/>
  <c r="H234" i="43"/>
  <c r="J234" i="43" s="1"/>
  <c r="I240" i="43"/>
  <c r="K240" i="43" s="1"/>
  <c r="H240" i="43"/>
  <c r="J240" i="43" s="1"/>
  <c r="F227" i="42"/>
  <c r="F226" i="42"/>
  <c r="F225" i="42"/>
  <c r="F224" i="42"/>
  <c r="F223" i="42"/>
  <c r="F222" i="42"/>
  <c r="F221" i="42"/>
  <c r="F220" i="42"/>
  <c r="F219" i="42"/>
  <c r="F218" i="42"/>
  <c r="F217" i="42"/>
  <c r="F216" i="42"/>
  <c r="F215" i="42"/>
  <c r="F214" i="42"/>
  <c r="F213" i="42"/>
  <c r="F212" i="42"/>
  <c r="F211" i="42"/>
  <c r="F210" i="42"/>
  <c r="F209" i="42"/>
  <c r="H167" i="41"/>
  <c r="J167" i="41" s="1"/>
  <c r="I167" i="41"/>
  <c r="K167" i="41" s="1"/>
  <c r="H171" i="41"/>
  <c r="J171" i="41" s="1"/>
  <c r="I171" i="41"/>
  <c r="K171" i="41" s="1"/>
  <c r="H179" i="41"/>
  <c r="J179" i="41" s="1"/>
  <c r="I179" i="41"/>
  <c r="K179" i="41" s="1"/>
  <c r="L144" i="41"/>
  <c r="M178" i="42"/>
  <c r="N178" i="42" s="1"/>
  <c r="L190" i="43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L155" i="41"/>
  <c r="M169" i="42"/>
  <c r="N169" i="42" s="1"/>
  <c r="M196" i="43"/>
  <c r="N196" i="43" s="1"/>
  <c r="H164" i="41"/>
  <c r="J164" i="41" s="1"/>
  <c r="I164" i="41"/>
  <c r="K164" i="41" s="1"/>
  <c r="H168" i="41"/>
  <c r="J168" i="41" s="1"/>
  <c r="I168" i="41"/>
  <c r="K168" i="41" s="1"/>
  <c r="H172" i="41"/>
  <c r="J172" i="41" s="1"/>
  <c r="I172" i="41"/>
  <c r="K172" i="41" s="1"/>
  <c r="H176" i="41"/>
  <c r="J176" i="41" s="1"/>
  <c r="I176" i="41"/>
  <c r="K176" i="41" s="1"/>
  <c r="H180" i="41"/>
  <c r="J180" i="41" s="1"/>
  <c r="I180" i="41"/>
  <c r="K180" i="41" s="1"/>
  <c r="M156" i="41"/>
  <c r="N156" i="41" s="1"/>
  <c r="M148" i="41"/>
  <c r="N148" i="41" s="1"/>
  <c r="M140" i="41"/>
  <c r="N140" i="41" s="1"/>
  <c r="L174" i="42"/>
  <c r="L166" i="42"/>
  <c r="M202" i="43"/>
  <c r="N202" i="43" s="1"/>
  <c r="M194" i="43"/>
  <c r="N194" i="43" s="1"/>
  <c r="L186" i="43"/>
  <c r="M203" i="43"/>
  <c r="N203" i="43" s="1"/>
  <c r="M151" i="41"/>
  <c r="N151" i="41" s="1"/>
  <c r="M143" i="41"/>
  <c r="N143" i="41" s="1"/>
  <c r="L181" i="42"/>
  <c r="L173" i="42"/>
  <c r="L165" i="42"/>
  <c r="M197" i="43"/>
  <c r="N197" i="43" s="1"/>
  <c r="L189" i="43"/>
  <c r="M200" i="43"/>
  <c r="N200" i="43" s="1"/>
  <c r="L188" i="43"/>
  <c r="L195" i="43"/>
  <c r="I238" i="43"/>
  <c r="K238" i="43" s="1"/>
  <c r="H238" i="43"/>
  <c r="J238" i="43" s="1"/>
  <c r="I242" i="43"/>
  <c r="K242" i="43" s="1"/>
  <c r="H242" i="43"/>
  <c r="J242" i="43" s="1"/>
  <c r="I232" i="43"/>
  <c r="K232" i="43" s="1"/>
  <c r="H232" i="43"/>
  <c r="J232" i="43" s="1"/>
  <c r="I250" i="43"/>
  <c r="K250" i="43" s="1"/>
  <c r="H250" i="43"/>
  <c r="J250" i="43" s="1"/>
  <c r="I245" i="43"/>
  <c r="K245" i="43" s="1"/>
  <c r="H245" i="43"/>
  <c r="J245" i="43" s="1"/>
  <c r="L158" i="41"/>
  <c r="L150" i="41"/>
  <c r="L142" i="41"/>
  <c r="L176" i="42"/>
  <c r="L168" i="42"/>
  <c r="L192" i="43"/>
  <c r="I221" i="43"/>
  <c r="K221" i="43" s="1"/>
  <c r="H221" i="43"/>
  <c r="J221" i="43" s="1"/>
  <c r="H209" i="43"/>
  <c r="J209" i="43" s="1"/>
  <c r="I209" i="43"/>
  <c r="K209" i="43" s="1"/>
  <c r="H213" i="43"/>
  <c r="J213" i="43" s="1"/>
  <c r="I213" i="43"/>
  <c r="K213" i="43" s="1"/>
  <c r="H217" i="43"/>
  <c r="J217" i="43" s="1"/>
  <c r="I217" i="43"/>
  <c r="K217" i="43" s="1"/>
  <c r="I227" i="43"/>
  <c r="K227" i="43" s="1"/>
  <c r="H227" i="43"/>
  <c r="J227" i="43" s="1"/>
  <c r="M153" i="41"/>
  <c r="N153" i="41" s="1"/>
  <c r="M145" i="41"/>
  <c r="N145" i="41" s="1"/>
  <c r="I186" i="42"/>
  <c r="K186" i="42" s="1"/>
  <c r="H186" i="42"/>
  <c r="J186" i="42" s="1"/>
  <c r="I190" i="42"/>
  <c r="K190" i="42" s="1"/>
  <c r="H190" i="42"/>
  <c r="J190" i="42" s="1"/>
  <c r="I194" i="42"/>
  <c r="K194" i="42" s="1"/>
  <c r="H194" i="42"/>
  <c r="J194" i="42" s="1"/>
  <c r="I198" i="42"/>
  <c r="K198" i="42" s="1"/>
  <c r="H198" i="42"/>
  <c r="J198" i="42" s="1"/>
  <c r="I202" i="42"/>
  <c r="K202" i="42" s="1"/>
  <c r="H202" i="42"/>
  <c r="J202" i="42" s="1"/>
  <c r="M179" i="42"/>
  <c r="N179" i="42" s="1"/>
  <c r="M171" i="42"/>
  <c r="N171" i="42" s="1"/>
  <c r="M163" i="42"/>
  <c r="N163" i="42" s="1"/>
  <c r="M191" i="43"/>
  <c r="N191" i="43" s="1"/>
  <c r="R240" i="40"/>
  <c r="O122" i="38"/>
  <c r="R122" i="38" s="1"/>
  <c r="O150" i="39"/>
  <c r="R150" i="39" s="1"/>
  <c r="O133" i="38"/>
  <c r="R133" i="38" s="1"/>
  <c r="O119" i="38"/>
  <c r="R119" i="38" s="1"/>
  <c r="O158" i="39"/>
  <c r="R158" i="39" s="1"/>
  <c r="O147" i="39"/>
  <c r="R147" i="39" s="1"/>
  <c r="O121" i="38"/>
  <c r="R121" i="38" s="1"/>
  <c r="O128" i="38"/>
  <c r="R128" i="38" s="1"/>
  <c r="O140" i="39"/>
  <c r="R140" i="39" s="1"/>
  <c r="O141" i="39"/>
  <c r="R141" i="39" s="1"/>
  <c r="O127" i="38"/>
  <c r="R127" i="38" s="1"/>
  <c r="O123" i="38"/>
  <c r="R123" i="38" s="1"/>
  <c r="O130" i="38"/>
  <c r="R130" i="38" s="1"/>
  <c r="O120" i="38"/>
  <c r="R120" i="38" s="1"/>
  <c r="O148" i="39"/>
  <c r="R148" i="39" s="1"/>
  <c r="O149" i="39"/>
  <c r="R149" i="39" s="1"/>
  <c r="O135" i="38"/>
  <c r="R135" i="38" s="1"/>
  <c r="O131" i="38"/>
  <c r="R131" i="38" s="1"/>
  <c r="O142" i="39"/>
  <c r="R142" i="39" s="1"/>
  <c r="O155" i="39"/>
  <c r="R155" i="39" s="1"/>
  <c r="O129" i="38"/>
  <c r="R129" i="38" s="1"/>
  <c r="F227" i="39"/>
  <c r="F223" i="39"/>
  <c r="F226" i="39"/>
  <c r="F224" i="39"/>
  <c r="F217" i="39"/>
  <c r="F213" i="39"/>
  <c r="F209" i="39"/>
  <c r="F221" i="39"/>
  <c r="F216" i="39"/>
  <c r="F212" i="39"/>
  <c r="F218" i="39"/>
  <c r="F215" i="39"/>
  <c r="F210" i="39"/>
  <c r="F222" i="39"/>
  <c r="F220" i="39"/>
  <c r="F225" i="39"/>
  <c r="F219" i="39"/>
  <c r="F214" i="39"/>
  <c r="F211" i="39"/>
  <c r="I203" i="39"/>
  <c r="K203" i="39" s="1"/>
  <c r="H203" i="39"/>
  <c r="J203" i="39" s="1"/>
  <c r="I189" i="39"/>
  <c r="K189" i="39" s="1"/>
  <c r="H189" i="39"/>
  <c r="J189" i="39" s="1"/>
  <c r="I193" i="39"/>
  <c r="K193" i="39" s="1"/>
  <c r="H193" i="39"/>
  <c r="J193" i="39" s="1"/>
  <c r="I197" i="39"/>
  <c r="K197" i="39" s="1"/>
  <c r="H197" i="39"/>
  <c r="J197" i="39" s="1"/>
  <c r="I201" i="39"/>
  <c r="K201" i="39" s="1"/>
  <c r="H201" i="39"/>
  <c r="J201" i="39" s="1"/>
  <c r="I163" i="38"/>
  <c r="K163" i="38" s="1"/>
  <c r="H163" i="38"/>
  <c r="J163" i="38" s="1"/>
  <c r="I167" i="38"/>
  <c r="K167" i="38" s="1"/>
  <c r="H167" i="38"/>
  <c r="J167" i="38" s="1"/>
  <c r="I171" i="38"/>
  <c r="K171" i="38" s="1"/>
  <c r="H171" i="38"/>
  <c r="J171" i="38" s="1"/>
  <c r="I175" i="38"/>
  <c r="K175" i="38" s="1"/>
  <c r="H175" i="38"/>
  <c r="J175" i="38" s="1"/>
  <c r="I179" i="38"/>
  <c r="K179" i="38" s="1"/>
  <c r="H179" i="38"/>
  <c r="J179" i="38" s="1"/>
  <c r="R144" i="39"/>
  <c r="F249" i="39"/>
  <c r="F245" i="39"/>
  <c r="F241" i="39"/>
  <c r="F237" i="39"/>
  <c r="F233" i="39"/>
  <c r="F250" i="39"/>
  <c r="F243" i="39"/>
  <c r="F236" i="39"/>
  <c r="F234" i="39"/>
  <c r="F247" i="39"/>
  <c r="F240" i="39"/>
  <c r="F238" i="39"/>
  <c r="F235" i="39"/>
  <c r="F248" i="39"/>
  <c r="F246" i="39"/>
  <c r="F244" i="39"/>
  <c r="F242" i="39"/>
  <c r="F239" i="39"/>
  <c r="F232" i="39"/>
  <c r="L171" i="39"/>
  <c r="M147" i="38"/>
  <c r="N147" i="38" s="1"/>
  <c r="M154" i="38"/>
  <c r="N154" i="38" s="1"/>
  <c r="M142" i="38"/>
  <c r="N142" i="38" s="1"/>
  <c r="I186" i="39"/>
  <c r="K186" i="39" s="1"/>
  <c r="H186" i="39"/>
  <c r="J186" i="39" s="1"/>
  <c r="I190" i="39"/>
  <c r="K190" i="39" s="1"/>
  <c r="H190" i="39"/>
  <c r="J190" i="39" s="1"/>
  <c r="I194" i="39"/>
  <c r="K194" i="39" s="1"/>
  <c r="H194" i="39"/>
  <c r="J194" i="39" s="1"/>
  <c r="I198" i="39"/>
  <c r="K198" i="39" s="1"/>
  <c r="H198" i="39"/>
  <c r="J198" i="39" s="1"/>
  <c r="I204" i="39"/>
  <c r="K204" i="39" s="1"/>
  <c r="H204" i="39"/>
  <c r="J204" i="39" s="1"/>
  <c r="L179" i="39"/>
  <c r="L167" i="39"/>
  <c r="M151" i="38"/>
  <c r="N151" i="38" s="1"/>
  <c r="M178" i="39"/>
  <c r="N178" i="39" s="1"/>
  <c r="I164" i="38"/>
  <c r="K164" i="38" s="1"/>
  <c r="H164" i="38"/>
  <c r="J164" i="38" s="1"/>
  <c r="I168" i="38"/>
  <c r="K168" i="38" s="1"/>
  <c r="H168" i="38"/>
  <c r="J168" i="38" s="1"/>
  <c r="I172" i="38"/>
  <c r="K172" i="38" s="1"/>
  <c r="H172" i="38"/>
  <c r="J172" i="38" s="1"/>
  <c r="I176" i="38"/>
  <c r="K176" i="38" s="1"/>
  <c r="H176" i="38"/>
  <c r="J176" i="38" s="1"/>
  <c r="I180" i="38"/>
  <c r="K180" i="38" s="1"/>
  <c r="H180" i="38"/>
  <c r="J180" i="38" s="1"/>
  <c r="L174" i="39"/>
  <c r="L146" i="38"/>
  <c r="M181" i="39"/>
  <c r="N181" i="39" s="1"/>
  <c r="M173" i="39"/>
  <c r="N173" i="39" s="1"/>
  <c r="M165" i="39"/>
  <c r="N165" i="39" s="1"/>
  <c r="M157" i="38"/>
  <c r="N157" i="38" s="1"/>
  <c r="M149" i="38"/>
  <c r="N149" i="38" s="1"/>
  <c r="M141" i="38"/>
  <c r="N141" i="38" s="1"/>
  <c r="R151" i="39"/>
  <c r="R136" i="39"/>
  <c r="C12" i="39" s="1"/>
  <c r="L172" i="39"/>
  <c r="M156" i="38"/>
  <c r="N156" i="38" s="1"/>
  <c r="M140" i="38"/>
  <c r="N140" i="38" s="1"/>
  <c r="F202" i="38"/>
  <c r="F198" i="38"/>
  <c r="F195" i="38"/>
  <c r="F194" i="38"/>
  <c r="F193" i="38"/>
  <c r="F192" i="38"/>
  <c r="F191" i="38"/>
  <c r="F190" i="38"/>
  <c r="F189" i="38"/>
  <c r="F188" i="38"/>
  <c r="F187" i="38"/>
  <c r="F186" i="38"/>
  <c r="F201" i="38"/>
  <c r="F197" i="38"/>
  <c r="F204" i="38"/>
  <c r="F200" i="38"/>
  <c r="F196" i="38"/>
  <c r="F203" i="38"/>
  <c r="F199" i="38"/>
  <c r="I191" i="39"/>
  <c r="K191" i="39" s="1"/>
  <c r="H191" i="39"/>
  <c r="J191" i="39" s="1"/>
  <c r="I169" i="38"/>
  <c r="K169" i="38" s="1"/>
  <c r="H169" i="38"/>
  <c r="J169" i="38" s="1"/>
  <c r="I177" i="38"/>
  <c r="K177" i="38" s="1"/>
  <c r="H177" i="38"/>
  <c r="J177" i="38" s="1"/>
  <c r="R156" i="39"/>
  <c r="M180" i="39"/>
  <c r="N180" i="39" s="1"/>
  <c r="L164" i="39"/>
  <c r="M148" i="38"/>
  <c r="N148" i="38" s="1"/>
  <c r="I187" i="39"/>
  <c r="K187" i="39" s="1"/>
  <c r="H187" i="39"/>
  <c r="J187" i="39" s="1"/>
  <c r="I195" i="39"/>
  <c r="K195" i="39" s="1"/>
  <c r="H195" i="39"/>
  <c r="J195" i="39" s="1"/>
  <c r="I199" i="39"/>
  <c r="K199" i="39" s="1"/>
  <c r="H199" i="39"/>
  <c r="J199" i="39" s="1"/>
  <c r="I165" i="38"/>
  <c r="K165" i="38" s="1"/>
  <c r="H165" i="38"/>
  <c r="J165" i="38" s="1"/>
  <c r="I173" i="38"/>
  <c r="K173" i="38" s="1"/>
  <c r="H173" i="38"/>
  <c r="J173" i="38" s="1"/>
  <c r="I181" i="38"/>
  <c r="K181" i="38" s="1"/>
  <c r="H181" i="38"/>
  <c r="J181" i="38" s="1"/>
  <c r="M176" i="39"/>
  <c r="N176" i="39" s="1"/>
  <c r="M168" i="39"/>
  <c r="N168" i="39" s="1"/>
  <c r="L152" i="38"/>
  <c r="L144" i="38"/>
  <c r="M155" i="38"/>
  <c r="N155" i="38" s="1"/>
  <c r="M143" i="38"/>
  <c r="N143" i="38" s="1"/>
  <c r="C209" i="38"/>
  <c r="D209" i="38" s="1"/>
  <c r="B232" i="38"/>
  <c r="C232" i="38" s="1"/>
  <c r="D232" i="38" s="1"/>
  <c r="M158" i="38"/>
  <c r="N158" i="38" s="1"/>
  <c r="M150" i="38"/>
  <c r="N150" i="38" s="1"/>
  <c r="I202" i="39"/>
  <c r="K202" i="39" s="1"/>
  <c r="H202" i="39"/>
  <c r="J202" i="39" s="1"/>
  <c r="H188" i="39"/>
  <c r="J188" i="39" s="1"/>
  <c r="I188" i="39"/>
  <c r="K188" i="39" s="1"/>
  <c r="H192" i="39"/>
  <c r="J192" i="39" s="1"/>
  <c r="I192" i="39"/>
  <c r="K192" i="39" s="1"/>
  <c r="H196" i="39"/>
  <c r="J196" i="39" s="1"/>
  <c r="I196" i="39"/>
  <c r="K196" i="39" s="1"/>
  <c r="H200" i="39"/>
  <c r="J200" i="39" s="1"/>
  <c r="I200" i="39"/>
  <c r="K200" i="39" s="1"/>
  <c r="L175" i="39"/>
  <c r="M163" i="39"/>
  <c r="N163" i="39" s="1"/>
  <c r="M170" i="39"/>
  <c r="N170" i="39" s="1"/>
  <c r="I166" i="38"/>
  <c r="K166" i="38" s="1"/>
  <c r="H166" i="38"/>
  <c r="J166" i="38" s="1"/>
  <c r="I170" i="38"/>
  <c r="K170" i="38" s="1"/>
  <c r="H170" i="38"/>
  <c r="J170" i="38" s="1"/>
  <c r="I174" i="38"/>
  <c r="K174" i="38" s="1"/>
  <c r="H174" i="38"/>
  <c r="J174" i="38" s="1"/>
  <c r="I178" i="38"/>
  <c r="K178" i="38" s="1"/>
  <c r="H178" i="38"/>
  <c r="J178" i="38" s="1"/>
  <c r="M166" i="39"/>
  <c r="N166" i="39" s="1"/>
  <c r="M177" i="39"/>
  <c r="N177" i="39" s="1"/>
  <c r="M169" i="39"/>
  <c r="N169" i="39" s="1"/>
  <c r="M153" i="38"/>
  <c r="N153" i="38" s="1"/>
  <c r="M145" i="38"/>
  <c r="N145" i="38" s="1"/>
  <c r="O173" i="37"/>
  <c r="R173" i="37" s="1"/>
  <c r="O171" i="37"/>
  <c r="R171" i="37" s="1"/>
  <c r="O175" i="37"/>
  <c r="R175" i="37" s="1"/>
  <c r="O170" i="37"/>
  <c r="R170" i="37" s="1"/>
  <c r="O174" i="37"/>
  <c r="R174" i="37" s="1"/>
  <c r="O181" i="37"/>
  <c r="R181" i="37" s="1"/>
  <c r="O165" i="37"/>
  <c r="R165" i="37" s="1"/>
  <c r="O179" i="37"/>
  <c r="R179" i="37" s="1"/>
  <c r="O172" i="37"/>
  <c r="R172" i="37" s="1"/>
  <c r="O180" i="37"/>
  <c r="R180" i="37" s="1"/>
  <c r="L194" i="37"/>
  <c r="I217" i="37"/>
  <c r="K217" i="37" s="1"/>
  <c r="H217" i="37"/>
  <c r="J217" i="37" s="1"/>
  <c r="I244" i="37"/>
  <c r="K244" i="37" s="1"/>
  <c r="H244" i="37"/>
  <c r="J244" i="37" s="1"/>
  <c r="I238" i="37"/>
  <c r="K238" i="37" s="1"/>
  <c r="H238" i="37"/>
  <c r="J238" i="37" s="1"/>
  <c r="I233" i="37"/>
  <c r="K233" i="37" s="1"/>
  <c r="H233" i="37"/>
  <c r="J233" i="37" s="1"/>
  <c r="I249" i="37"/>
  <c r="K249" i="37" s="1"/>
  <c r="H249" i="37"/>
  <c r="J249" i="37" s="1"/>
  <c r="L197" i="37"/>
  <c r="I224" i="37"/>
  <c r="K224" i="37" s="1"/>
  <c r="H224" i="37"/>
  <c r="J224" i="37" s="1"/>
  <c r="I237" i="37"/>
  <c r="K237" i="37" s="1"/>
  <c r="H237" i="37"/>
  <c r="J237" i="37" s="1"/>
  <c r="I215" i="37"/>
  <c r="K215" i="37" s="1"/>
  <c r="H215" i="37"/>
  <c r="J215" i="37" s="1"/>
  <c r="I216" i="37"/>
  <c r="K216" i="37" s="1"/>
  <c r="H216" i="37"/>
  <c r="J216" i="37" s="1"/>
  <c r="I214" i="37"/>
  <c r="K214" i="37" s="1"/>
  <c r="H214" i="37"/>
  <c r="J214" i="37" s="1"/>
  <c r="I223" i="37"/>
  <c r="K223" i="37" s="1"/>
  <c r="H223" i="37"/>
  <c r="J223" i="37" s="1"/>
  <c r="I248" i="37"/>
  <c r="K248" i="37" s="1"/>
  <c r="H248" i="37"/>
  <c r="J248" i="37" s="1"/>
  <c r="L189" i="37"/>
  <c r="I219" i="37"/>
  <c r="K219" i="37" s="1"/>
  <c r="H219" i="37"/>
  <c r="J219" i="37" s="1"/>
  <c r="I221" i="37"/>
  <c r="K221" i="37" s="1"/>
  <c r="H221" i="37"/>
  <c r="J221" i="37" s="1"/>
  <c r="I218" i="37"/>
  <c r="K218" i="37" s="1"/>
  <c r="H218" i="37"/>
  <c r="J218" i="37" s="1"/>
  <c r="I227" i="37"/>
  <c r="K227" i="37" s="1"/>
  <c r="H227" i="37"/>
  <c r="J227" i="37" s="1"/>
  <c r="L199" i="37"/>
  <c r="L191" i="37"/>
  <c r="I243" i="37"/>
  <c r="K243" i="37" s="1"/>
  <c r="H243" i="37"/>
  <c r="J243" i="37" s="1"/>
  <c r="I232" i="37"/>
  <c r="K232" i="37" s="1"/>
  <c r="H232" i="37"/>
  <c r="J232" i="37" s="1"/>
  <c r="I242" i="37"/>
  <c r="K242" i="37" s="1"/>
  <c r="H242" i="37"/>
  <c r="J242" i="37" s="1"/>
  <c r="L198" i="37"/>
  <c r="M201" i="37"/>
  <c r="N201" i="37" s="1"/>
  <c r="M193" i="37"/>
  <c r="N193" i="37" s="1"/>
  <c r="L202" i="37"/>
  <c r="L186" i="37"/>
  <c r="I225" i="37"/>
  <c r="K225" i="37" s="1"/>
  <c r="H225" i="37"/>
  <c r="J225" i="37" s="1"/>
  <c r="I209" i="37"/>
  <c r="K209" i="37" s="1"/>
  <c r="H209" i="37"/>
  <c r="J209" i="37" s="1"/>
  <c r="I226" i="37"/>
  <c r="K226" i="37" s="1"/>
  <c r="H226" i="37"/>
  <c r="J226" i="37" s="1"/>
  <c r="I220" i="37"/>
  <c r="K220" i="37" s="1"/>
  <c r="H220" i="37"/>
  <c r="J220" i="37" s="1"/>
  <c r="L200" i="37"/>
  <c r="L192" i="37"/>
  <c r="M203" i="37"/>
  <c r="N203" i="37" s="1"/>
  <c r="M195" i="37"/>
  <c r="N195" i="37" s="1"/>
  <c r="M187" i="37"/>
  <c r="N187" i="37" s="1"/>
  <c r="I235" i="37"/>
  <c r="K235" i="37" s="1"/>
  <c r="H235" i="37"/>
  <c r="J235" i="37" s="1"/>
  <c r="I234" i="37"/>
  <c r="K234" i="37" s="1"/>
  <c r="H234" i="37"/>
  <c r="J234" i="37" s="1"/>
  <c r="I239" i="37"/>
  <c r="K239" i="37" s="1"/>
  <c r="H239" i="37"/>
  <c r="J239" i="37" s="1"/>
  <c r="I246" i="37"/>
  <c r="K246" i="37" s="1"/>
  <c r="H246" i="37"/>
  <c r="J246" i="37" s="1"/>
  <c r="I241" i="37"/>
  <c r="K241" i="37" s="1"/>
  <c r="H241" i="37"/>
  <c r="J241" i="37" s="1"/>
  <c r="L204" i="37"/>
  <c r="M190" i="37"/>
  <c r="N190" i="37" s="1"/>
  <c r="I211" i="37"/>
  <c r="K211" i="37" s="1"/>
  <c r="H211" i="37"/>
  <c r="J211" i="37" s="1"/>
  <c r="I212" i="37"/>
  <c r="K212" i="37" s="1"/>
  <c r="H212" i="37"/>
  <c r="J212" i="37" s="1"/>
  <c r="I213" i="37"/>
  <c r="K213" i="37" s="1"/>
  <c r="H213" i="37"/>
  <c r="J213" i="37" s="1"/>
  <c r="I210" i="37"/>
  <c r="K210" i="37" s="1"/>
  <c r="H210" i="37"/>
  <c r="J210" i="37" s="1"/>
  <c r="I222" i="37"/>
  <c r="K222" i="37" s="1"/>
  <c r="H222" i="37"/>
  <c r="J222" i="37" s="1"/>
  <c r="M196" i="37"/>
  <c r="N196" i="37" s="1"/>
  <c r="M188" i="37"/>
  <c r="N188" i="37" s="1"/>
  <c r="I240" i="37"/>
  <c r="K240" i="37" s="1"/>
  <c r="H240" i="37"/>
  <c r="J240" i="37" s="1"/>
  <c r="I236" i="37"/>
  <c r="K236" i="37" s="1"/>
  <c r="H236" i="37"/>
  <c r="J236" i="37" s="1"/>
  <c r="I247" i="37"/>
  <c r="K247" i="37" s="1"/>
  <c r="H247" i="37"/>
  <c r="J247" i="37" s="1"/>
  <c r="I250" i="37"/>
  <c r="K250" i="37" s="1"/>
  <c r="H250" i="37"/>
  <c r="J250" i="37" s="1"/>
  <c r="I245" i="37"/>
  <c r="K245" i="37" s="1"/>
  <c r="H245" i="37"/>
  <c r="J245" i="37" s="1"/>
  <c r="O167" i="39" l="1"/>
  <c r="O179" i="39"/>
  <c r="R179" i="39" s="1"/>
  <c r="M191" i="39"/>
  <c r="N191" i="39" s="1"/>
  <c r="M177" i="38"/>
  <c r="N177" i="38" s="1"/>
  <c r="L242" i="37"/>
  <c r="L243" i="37"/>
  <c r="L227" i="37"/>
  <c r="L221" i="37"/>
  <c r="L249" i="37"/>
  <c r="M201" i="39"/>
  <c r="N201" i="39" s="1"/>
  <c r="M193" i="39"/>
  <c r="N193" i="39" s="1"/>
  <c r="M203" i="39"/>
  <c r="N203" i="39" s="1"/>
  <c r="L250" i="37"/>
  <c r="L236" i="37"/>
  <c r="L210" i="37"/>
  <c r="L212" i="37"/>
  <c r="L226" i="37"/>
  <c r="L225" i="37"/>
  <c r="L179" i="38"/>
  <c r="L171" i="38"/>
  <c r="L163" i="38"/>
  <c r="L197" i="39"/>
  <c r="L189" i="39"/>
  <c r="O171" i="39"/>
  <c r="R171" i="39" s="1"/>
  <c r="M180" i="38"/>
  <c r="N180" i="38" s="1"/>
  <c r="M172" i="38"/>
  <c r="N172" i="38" s="1"/>
  <c r="M164" i="38"/>
  <c r="N164" i="38" s="1"/>
  <c r="M198" i="39"/>
  <c r="N198" i="39" s="1"/>
  <c r="M190" i="39"/>
  <c r="N190" i="39" s="1"/>
  <c r="R251" i="32"/>
  <c r="C17" i="32" s="1"/>
  <c r="C18" i="32" s="1"/>
  <c r="I21" i="26" s="1"/>
  <c r="I20" i="26" s="1"/>
  <c r="L246" i="37"/>
  <c r="L234" i="37"/>
  <c r="O204" i="43"/>
  <c r="R204" i="43" s="1"/>
  <c r="L223" i="37"/>
  <c r="L216" i="37"/>
  <c r="L237" i="37"/>
  <c r="L240" i="43"/>
  <c r="M197" i="42"/>
  <c r="N197" i="42" s="1"/>
  <c r="M189" i="42"/>
  <c r="N189" i="42" s="1"/>
  <c r="L248" i="43"/>
  <c r="L176" i="41"/>
  <c r="L168" i="41"/>
  <c r="M247" i="37"/>
  <c r="N247" i="37" s="1"/>
  <c r="M213" i="37"/>
  <c r="N213" i="37" s="1"/>
  <c r="M241" i="37"/>
  <c r="N241" i="37" s="1"/>
  <c r="M233" i="37"/>
  <c r="N233" i="37" s="1"/>
  <c r="M200" i="39"/>
  <c r="N200" i="39" s="1"/>
  <c r="M192" i="39"/>
  <c r="N192" i="39" s="1"/>
  <c r="L202" i="39"/>
  <c r="L181" i="38"/>
  <c r="L165" i="38"/>
  <c r="L195" i="39"/>
  <c r="L217" i="43"/>
  <c r="L209" i="43"/>
  <c r="M250" i="43"/>
  <c r="N250" i="43" s="1"/>
  <c r="M242" i="43"/>
  <c r="N242" i="43" s="1"/>
  <c r="L171" i="41"/>
  <c r="M223" i="43"/>
  <c r="N223" i="43" s="1"/>
  <c r="L212" i="43"/>
  <c r="M241" i="43"/>
  <c r="N241" i="43" s="1"/>
  <c r="M247" i="43"/>
  <c r="N247" i="43" s="1"/>
  <c r="M235" i="43"/>
  <c r="N235" i="43" s="1"/>
  <c r="L202" i="42"/>
  <c r="L194" i="42"/>
  <c r="L186" i="42"/>
  <c r="L227" i="43"/>
  <c r="M213" i="43"/>
  <c r="N213" i="43" s="1"/>
  <c r="L221" i="43"/>
  <c r="L245" i="43"/>
  <c r="L232" i="43"/>
  <c r="L238" i="43"/>
  <c r="M179" i="41"/>
  <c r="N179" i="41" s="1"/>
  <c r="M167" i="41"/>
  <c r="N167" i="41" s="1"/>
  <c r="M216" i="43"/>
  <c r="N216" i="43" s="1"/>
  <c r="L225" i="43"/>
  <c r="L244" i="43"/>
  <c r="L239" i="43"/>
  <c r="M245" i="37"/>
  <c r="N245" i="37" s="1"/>
  <c r="M222" i="37"/>
  <c r="N222" i="37" s="1"/>
  <c r="M235" i="37"/>
  <c r="N235" i="37" s="1"/>
  <c r="R167" i="39"/>
  <c r="M240" i="37"/>
  <c r="N240" i="37" s="1"/>
  <c r="M211" i="37"/>
  <c r="N211" i="37" s="1"/>
  <c r="M239" i="37"/>
  <c r="N239" i="37" s="1"/>
  <c r="M244" i="37"/>
  <c r="N244" i="37" s="1"/>
  <c r="O239" i="44"/>
  <c r="O216" i="44"/>
  <c r="O213" i="44"/>
  <c r="R213" i="44" s="1"/>
  <c r="O175" i="45"/>
  <c r="R175" i="45" s="1"/>
  <c r="O215" i="44"/>
  <c r="R215" i="44" s="1"/>
  <c r="O174" i="39"/>
  <c r="R174" i="39" s="1"/>
  <c r="O250" i="44"/>
  <c r="R250" i="44" s="1"/>
  <c r="O224" i="44"/>
  <c r="R224" i="44" s="1"/>
  <c r="O248" i="44"/>
  <c r="R248" i="44" s="1"/>
  <c r="O178" i="45"/>
  <c r="R178" i="45" s="1"/>
  <c r="O226" i="44"/>
  <c r="R226" i="44" s="1"/>
  <c r="O235" i="44"/>
  <c r="R235" i="44" s="1"/>
  <c r="O169" i="45"/>
  <c r="R169" i="45" s="1"/>
  <c r="O240" i="44"/>
  <c r="R240" i="44" s="1"/>
  <c r="O168" i="45"/>
  <c r="R168" i="45" s="1"/>
  <c r="O209" i="44"/>
  <c r="R209" i="44" s="1"/>
  <c r="O170" i="45"/>
  <c r="R170" i="45" s="1"/>
  <c r="O220" i="44"/>
  <c r="R220" i="44" s="1"/>
  <c r="O244" i="44"/>
  <c r="R244" i="44" s="1"/>
  <c r="O176" i="45"/>
  <c r="R176" i="45" s="1"/>
  <c r="O246" i="44"/>
  <c r="R246" i="44" s="1"/>
  <c r="O217" i="44"/>
  <c r="R217" i="44" s="1"/>
  <c r="O179" i="45"/>
  <c r="R179" i="45" s="1"/>
  <c r="O189" i="37"/>
  <c r="O222" i="44"/>
  <c r="R222" i="44" s="1"/>
  <c r="O180" i="45"/>
  <c r="R180" i="45" s="1"/>
  <c r="O167" i="45"/>
  <c r="O221" i="44"/>
  <c r="R221" i="44" s="1"/>
  <c r="O146" i="38"/>
  <c r="O233" i="44"/>
  <c r="R233" i="44" s="1"/>
  <c r="O211" i="44"/>
  <c r="R211" i="44" s="1"/>
  <c r="O236" i="44"/>
  <c r="R236" i="44" s="1"/>
  <c r="O199" i="37"/>
  <c r="O197" i="37"/>
  <c r="R197" i="37" s="1"/>
  <c r="L220" i="37"/>
  <c r="L209" i="37"/>
  <c r="L232" i="37"/>
  <c r="L218" i="37"/>
  <c r="L219" i="37"/>
  <c r="L248" i="37"/>
  <c r="L214" i="37"/>
  <c r="L215" i="37"/>
  <c r="L224" i="37"/>
  <c r="M234" i="43"/>
  <c r="N234" i="43" s="1"/>
  <c r="L178" i="41"/>
  <c r="L166" i="41"/>
  <c r="L201" i="42"/>
  <c r="L193" i="42"/>
  <c r="L175" i="41"/>
  <c r="M237" i="43"/>
  <c r="N237" i="43" s="1"/>
  <c r="L174" i="41"/>
  <c r="O175" i="42"/>
  <c r="O204" i="37"/>
  <c r="R204" i="37" s="1"/>
  <c r="O190" i="43"/>
  <c r="R190" i="43" s="1"/>
  <c r="O187" i="43"/>
  <c r="R187" i="43" s="1"/>
  <c r="O201" i="43"/>
  <c r="R201" i="43" s="1"/>
  <c r="O198" i="43"/>
  <c r="R198" i="43" s="1"/>
  <c r="O194" i="37"/>
  <c r="R194" i="37" s="1"/>
  <c r="O191" i="37"/>
  <c r="R191" i="37" s="1"/>
  <c r="O167" i="42"/>
  <c r="O198" i="37"/>
  <c r="R198" i="37" s="1"/>
  <c r="O202" i="37"/>
  <c r="R202" i="37" s="1"/>
  <c r="L173" i="38"/>
  <c r="L199" i="39"/>
  <c r="L187" i="39"/>
  <c r="L200" i="42"/>
  <c r="L192" i="42"/>
  <c r="L224" i="43"/>
  <c r="M215" i="43"/>
  <c r="N215" i="43" s="1"/>
  <c r="L222" i="43"/>
  <c r="L249" i="43"/>
  <c r="L236" i="43"/>
  <c r="L243" i="43"/>
  <c r="M177" i="41"/>
  <c r="N177" i="41" s="1"/>
  <c r="M165" i="41"/>
  <c r="N165" i="41" s="1"/>
  <c r="L197" i="45"/>
  <c r="R239" i="44"/>
  <c r="R216" i="44"/>
  <c r="M220" i="43"/>
  <c r="N220" i="43" s="1"/>
  <c r="L214" i="43"/>
  <c r="M226" i="43"/>
  <c r="N226" i="43" s="1"/>
  <c r="M196" i="45"/>
  <c r="N196" i="45" s="1"/>
  <c r="M193" i="45"/>
  <c r="N193" i="45" s="1"/>
  <c r="M202" i="45"/>
  <c r="N202" i="45" s="1"/>
  <c r="M190" i="45"/>
  <c r="N190" i="45" s="1"/>
  <c r="M192" i="45"/>
  <c r="N192" i="45" s="1"/>
  <c r="M198" i="45"/>
  <c r="N198" i="45" s="1"/>
  <c r="M195" i="45"/>
  <c r="N195" i="45" s="1"/>
  <c r="R199" i="37"/>
  <c r="L178" i="38"/>
  <c r="L170" i="38"/>
  <c r="M219" i="43"/>
  <c r="N219" i="43" s="1"/>
  <c r="L211" i="43"/>
  <c r="L203" i="42"/>
  <c r="L195" i="42"/>
  <c r="L187" i="42"/>
  <c r="M218" i="43"/>
  <c r="N218" i="43" s="1"/>
  <c r="M210" i="43"/>
  <c r="N210" i="43" s="1"/>
  <c r="M233" i="43"/>
  <c r="N233" i="43" s="1"/>
  <c r="M246" i="43"/>
  <c r="N246" i="43" s="1"/>
  <c r="L181" i="41"/>
  <c r="L169" i="41"/>
  <c r="R205" i="44"/>
  <c r="C15" i="44" s="1"/>
  <c r="L204" i="45"/>
  <c r="L201" i="45"/>
  <c r="L188" i="45"/>
  <c r="M199" i="45"/>
  <c r="N199" i="45" s="1"/>
  <c r="M187" i="45"/>
  <c r="N187" i="45" s="1"/>
  <c r="L194" i="45"/>
  <c r="L191" i="45"/>
  <c r="L200" i="45"/>
  <c r="L186" i="45"/>
  <c r="L203" i="45"/>
  <c r="L189" i="45"/>
  <c r="R167" i="45"/>
  <c r="O192" i="37"/>
  <c r="O200" i="37"/>
  <c r="R200" i="37" s="1"/>
  <c r="O186" i="37"/>
  <c r="R186" i="37" s="1"/>
  <c r="M238" i="37"/>
  <c r="N238" i="37" s="1"/>
  <c r="M249" i="37"/>
  <c r="N249" i="37" s="1"/>
  <c r="M217" i="37"/>
  <c r="N217" i="37" s="1"/>
  <c r="O152" i="38"/>
  <c r="R152" i="38" s="1"/>
  <c r="O144" i="38"/>
  <c r="R144" i="38" s="1"/>
  <c r="M174" i="38"/>
  <c r="N174" i="38" s="1"/>
  <c r="M175" i="38"/>
  <c r="N175" i="38" s="1"/>
  <c r="M166" i="38"/>
  <c r="N166" i="38" s="1"/>
  <c r="M167" i="38"/>
  <c r="N167" i="38" s="1"/>
  <c r="R136" i="38"/>
  <c r="C12" i="38" s="1"/>
  <c r="M169" i="38"/>
  <c r="N169" i="38" s="1"/>
  <c r="M176" i="38"/>
  <c r="N176" i="38" s="1"/>
  <c r="M168" i="38"/>
  <c r="N168" i="38" s="1"/>
  <c r="O164" i="39"/>
  <c r="O172" i="39"/>
  <c r="R172" i="39" s="1"/>
  <c r="O175" i="39"/>
  <c r="R175" i="39" s="1"/>
  <c r="M186" i="39"/>
  <c r="N186" i="39" s="1"/>
  <c r="M204" i="39"/>
  <c r="N204" i="39" s="1"/>
  <c r="M194" i="39"/>
  <c r="N194" i="39" s="1"/>
  <c r="M196" i="39"/>
  <c r="N196" i="39" s="1"/>
  <c r="M188" i="39"/>
  <c r="N188" i="39" s="1"/>
  <c r="M180" i="41"/>
  <c r="N180" i="41" s="1"/>
  <c r="M172" i="41"/>
  <c r="N172" i="41" s="1"/>
  <c r="M164" i="41"/>
  <c r="N164" i="41" s="1"/>
  <c r="M170" i="41"/>
  <c r="N170" i="41" s="1"/>
  <c r="M163" i="41"/>
  <c r="N163" i="41" s="1"/>
  <c r="M173" i="41"/>
  <c r="N173" i="41" s="1"/>
  <c r="O165" i="42"/>
  <c r="R165" i="42" s="1"/>
  <c r="O174" i="42"/>
  <c r="R174" i="42" s="1"/>
  <c r="O181" i="42"/>
  <c r="O168" i="42"/>
  <c r="R168" i="42" s="1"/>
  <c r="O166" i="42"/>
  <c r="R166" i="42" s="1"/>
  <c r="O176" i="42"/>
  <c r="R176" i="42" s="1"/>
  <c r="O173" i="42"/>
  <c r="R173" i="42" s="1"/>
  <c r="M198" i="42"/>
  <c r="N198" i="42" s="1"/>
  <c r="M190" i="42"/>
  <c r="N190" i="42" s="1"/>
  <c r="M204" i="42"/>
  <c r="N204" i="42" s="1"/>
  <c r="M196" i="42"/>
  <c r="N196" i="42" s="1"/>
  <c r="M188" i="42"/>
  <c r="N188" i="42" s="1"/>
  <c r="M199" i="42"/>
  <c r="N199" i="42" s="1"/>
  <c r="M191" i="42"/>
  <c r="N191" i="42" s="1"/>
  <c r="O192" i="43"/>
  <c r="R192" i="43" s="1"/>
  <c r="O186" i="43"/>
  <c r="R186" i="43" s="1"/>
  <c r="O195" i="43"/>
  <c r="R195" i="43" s="1"/>
  <c r="O188" i="43"/>
  <c r="R188" i="43" s="1"/>
  <c r="O189" i="43"/>
  <c r="R189" i="43" s="1"/>
  <c r="O225" i="44"/>
  <c r="R225" i="44" s="1"/>
  <c r="O163" i="45"/>
  <c r="R163" i="45" s="1"/>
  <c r="O238" i="44"/>
  <c r="R238" i="44" s="1"/>
  <c r="O212" i="44"/>
  <c r="R212" i="44" s="1"/>
  <c r="O245" i="44"/>
  <c r="R245" i="44" s="1"/>
  <c r="O164" i="45"/>
  <c r="R164" i="45" s="1"/>
  <c r="O219" i="44"/>
  <c r="R219" i="44" s="1"/>
  <c r="O249" i="44"/>
  <c r="R249" i="44" s="1"/>
  <c r="O165" i="45"/>
  <c r="R165" i="45" s="1"/>
  <c r="O237" i="44"/>
  <c r="R237" i="44" s="1"/>
  <c r="O172" i="45"/>
  <c r="R172" i="45" s="1"/>
  <c r="O242" i="44"/>
  <c r="R242" i="44" s="1"/>
  <c r="O232" i="44"/>
  <c r="R232" i="44" s="1"/>
  <c r="O166" i="45"/>
  <c r="R166" i="45" s="1"/>
  <c r="O177" i="45"/>
  <c r="R177" i="45" s="1"/>
  <c r="O243" i="44"/>
  <c r="R243" i="44" s="1"/>
  <c r="O173" i="45"/>
  <c r="R173" i="45" s="1"/>
  <c r="O214" i="44"/>
  <c r="R214" i="44" s="1"/>
  <c r="O181" i="45"/>
  <c r="R181" i="45" s="1"/>
  <c r="O171" i="45"/>
  <c r="R171" i="45" s="1"/>
  <c r="O210" i="44"/>
  <c r="R210" i="44" s="1"/>
  <c r="O247" i="44"/>
  <c r="R247" i="44" s="1"/>
  <c r="O174" i="45"/>
  <c r="R174" i="45" s="1"/>
  <c r="O223" i="44"/>
  <c r="R223" i="44" s="1"/>
  <c r="O218" i="44"/>
  <c r="R218" i="44" s="1"/>
  <c r="O234" i="44"/>
  <c r="R234" i="44" s="1"/>
  <c r="O241" i="44"/>
  <c r="R241" i="44" s="1"/>
  <c r="O227" i="44"/>
  <c r="R227" i="44" s="1"/>
  <c r="I240" i="45"/>
  <c r="K240" i="45" s="1"/>
  <c r="H240" i="45"/>
  <c r="J240" i="45" s="1"/>
  <c r="I236" i="45"/>
  <c r="K236" i="45" s="1"/>
  <c r="H236" i="45"/>
  <c r="J236" i="45" s="1"/>
  <c r="I247" i="45"/>
  <c r="K247" i="45" s="1"/>
  <c r="H247" i="45"/>
  <c r="J247" i="45" s="1"/>
  <c r="I250" i="45"/>
  <c r="K250" i="45" s="1"/>
  <c r="H250" i="45"/>
  <c r="J250" i="45" s="1"/>
  <c r="I245" i="45"/>
  <c r="K245" i="45" s="1"/>
  <c r="H245" i="45"/>
  <c r="J245" i="45" s="1"/>
  <c r="L199" i="45"/>
  <c r="L187" i="45"/>
  <c r="I209" i="45"/>
  <c r="K209" i="45" s="1"/>
  <c r="H209" i="45"/>
  <c r="J209" i="45" s="1"/>
  <c r="I225" i="45"/>
  <c r="K225" i="45" s="1"/>
  <c r="H225" i="45"/>
  <c r="J225" i="45" s="1"/>
  <c r="H214" i="45"/>
  <c r="J214" i="45" s="1"/>
  <c r="I214" i="45"/>
  <c r="K214" i="45" s="1"/>
  <c r="I226" i="45"/>
  <c r="K226" i="45" s="1"/>
  <c r="H226" i="45"/>
  <c r="J226" i="45" s="1"/>
  <c r="I219" i="45"/>
  <c r="K219" i="45" s="1"/>
  <c r="H219" i="45"/>
  <c r="J219" i="45" s="1"/>
  <c r="I248" i="45"/>
  <c r="K248" i="45" s="1"/>
  <c r="H248" i="45"/>
  <c r="J248" i="45" s="1"/>
  <c r="I238" i="45"/>
  <c r="K238" i="45" s="1"/>
  <c r="H238" i="45"/>
  <c r="J238" i="45" s="1"/>
  <c r="I249" i="45"/>
  <c r="K249" i="45" s="1"/>
  <c r="H249" i="45"/>
  <c r="J249" i="45" s="1"/>
  <c r="I211" i="45"/>
  <c r="K211" i="45" s="1"/>
  <c r="H211" i="45"/>
  <c r="J211" i="45" s="1"/>
  <c r="I221" i="45"/>
  <c r="K221" i="45" s="1"/>
  <c r="H221" i="45"/>
  <c r="J221" i="45" s="1"/>
  <c r="H216" i="45"/>
  <c r="J216" i="45" s="1"/>
  <c r="I216" i="45"/>
  <c r="K216" i="45" s="1"/>
  <c r="I220" i="45"/>
  <c r="K220" i="45" s="1"/>
  <c r="H220" i="45"/>
  <c r="J220" i="45" s="1"/>
  <c r="I223" i="45"/>
  <c r="K223" i="45" s="1"/>
  <c r="H223" i="45"/>
  <c r="J223" i="45" s="1"/>
  <c r="I244" i="45"/>
  <c r="K244" i="45" s="1"/>
  <c r="H244" i="45"/>
  <c r="J244" i="45" s="1"/>
  <c r="I233" i="45"/>
  <c r="K233" i="45" s="1"/>
  <c r="H233" i="45"/>
  <c r="J233" i="45" s="1"/>
  <c r="I243" i="45"/>
  <c r="K243" i="45" s="1"/>
  <c r="H243" i="45"/>
  <c r="J243" i="45" s="1"/>
  <c r="I232" i="45"/>
  <c r="K232" i="45" s="1"/>
  <c r="H232" i="45"/>
  <c r="J232" i="45" s="1"/>
  <c r="I242" i="45"/>
  <c r="K242" i="45" s="1"/>
  <c r="H242" i="45"/>
  <c r="J242" i="45" s="1"/>
  <c r="I237" i="45"/>
  <c r="K237" i="45" s="1"/>
  <c r="H237" i="45"/>
  <c r="J237" i="45" s="1"/>
  <c r="M204" i="45"/>
  <c r="N204" i="45" s="1"/>
  <c r="M201" i="45"/>
  <c r="N201" i="45" s="1"/>
  <c r="M188" i="45"/>
  <c r="N188" i="45" s="1"/>
  <c r="M194" i="45"/>
  <c r="N194" i="45" s="1"/>
  <c r="M191" i="45"/>
  <c r="N191" i="45" s="1"/>
  <c r="M200" i="45"/>
  <c r="N200" i="45" s="1"/>
  <c r="M186" i="45"/>
  <c r="N186" i="45" s="1"/>
  <c r="I213" i="45"/>
  <c r="K213" i="45" s="1"/>
  <c r="H213" i="45"/>
  <c r="J213" i="45" s="1"/>
  <c r="H210" i="45"/>
  <c r="J210" i="45" s="1"/>
  <c r="I210" i="45"/>
  <c r="K210" i="45" s="1"/>
  <c r="I218" i="45"/>
  <c r="K218" i="45" s="1"/>
  <c r="H218" i="45"/>
  <c r="J218" i="45" s="1"/>
  <c r="I222" i="45"/>
  <c r="K222" i="45" s="1"/>
  <c r="H222" i="45"/>
  <c r="J222" i="45" s="1"/>
  <c r="I227" i="45"/>
  <c r="K227" i="45" s="1"/>
  <c r="H227" i="45"/>
  <c r="J227" i="45" s="1"/>
  <c r="M203" i="45"/>
  <c r="N203" i="45" s="1"/>
  <c r="M189" i="45"/>
  <c r="N189" i="45" s="1"/>
  <c r="I235" i="45"/>
  <c r="K235" i="45" s="1"/>
  <c r="H235" i="45"/>
  <c r="J235" i="45" s="1"/>
  <c r="I234" i="45"/>
  <c r="K234" i="45" s="1"/>
  <c r="H234" i="45"/>
  <c r="J234" i="45" s="1"/>
  <c r="I239" i="45"/>
  <c r="K239" i="45" s="1"/>
  <c r="H239" i="45"/>
  <c r="J239" i="45" s="1"/>
  <c r="I246" i="45"/>
  <c r="K246" i="45" s="1"/>
  <c r="H246" i="45"/>
  <c r="J246" i="45" s="1"/>
  <c r="I241" i="45"/>
  <c r="K241" i="45" s="1"/>
  <c r="H241" i="45"/>
  <c r="J241" i="45" s="1"/>
  <c r="L196" i="45"/>
  <c r="L193" i="45"/>
  <c r="M197" i="45"/>
  <c r="N197" i="45" s="1"/>
  <c r="L202" i="45"/>
  <c r="L190" i="45"/>
  <c r="L192" i="45"/>
  <c r="I215" i="45"/>
  <c r="K215" i="45" s="1"/>
  <c r="H215" i="45"/>
  <c r="J215" i="45" s="1"/>
  <c r="H212" i="45"/>
  <c r="J212" i="45" s="1"/>
  <c r="I212" i="45"/>
  <c r="K212" i="45" s="1"/>
  <c r="I224" i="45"/>
  <c r="K224" i="45" s="1"/>
  <c r="H224" i="45"/>
  <c r="J224" i="45" s="1"/>
  <c r="H217" i="45"/>
  <c r="J217" i="45" s="1"/>
  <c r="I217" i="45"/>
  <c r="K217" i="45" s="1"/>
  <c r="L198" i="45"/>
  <c r="L195" i="45"/>
  <c r="R159" i="45"/>
  <c r="C13" i="45" s="1"/>
  <c r="O179" i="42"/>
  <c r="R179" i="42" s="1"/>
  <c r="O202" i="43"/>
  <c r="R202" i="43" s="1"/>
  <c r="O196" i="43"/>
  <c r="R196" i="43" s="1"/>
  <c r="O193" i="43"/>
  <c r="R193" i="43" s="1"/>
  <c r="O164" i="42"/>
  <c r="R164" i="42" s="1"/>
  <c r="O203" i="43"/>
  <c r="R203" i="43" s="1"/>
  <c r="O169" i="42"/>
  <c r="R169" i="42" s="1"/>
  <c r="O163" i="42"/>
  <c r="R163" i="42" s="1"/>
  <c r="O170" i="42"/>
  <c r="R170" i="42" s="1"/>
  <c r="O199" i="43"/>
  <c r="R199" i="43" s="1"/>
  <c r="O172" i="42"/>
  <c r="R172" i="42" s="1"/>
  <c r="O191" i="43"/>
  <c r="R191" i="43" s="1"/>
  <c r="O200" i="43"/>
  <c r="R200" i="43" s="1"/>
  <c r="O171" i="42"/>
  <c r="R171" i="42" s="1"/>
  <c r="O197" i="43"/>
  <c r="R197" i="43" s="1"/>
  <c r="O194" i="43"/>
  <c r="R194" i="43" s="1"/>
  <c r="O178" i="42"/>
  <c r="R178" i="42" s="1"/>
  <c r="O177" i="42"/>
  <c r="R177" i="42" s="1"/>
  <c r="O180" i="42"/>
  <c r="R180" i="42" s="1"/>
  <c r="M176" i="41"/>
  <c r="N176" i="41" s="1"/>
  <c r="M168" i="41"/>
  <c r="N168" i="41" s="1"/>
  <c r="H187" i="41"/>
  <c r="J187" i="41" s="1"/>
  <c r="I187" i="41"/>
  <c r="K187" i="41" s="1"/>
  <c r="H191" i="41"/>
  <c r="J191" i="41" s="1"/>
  <c r="I191" i="41"/>
  <c r="K191" i="41" s="1"/>
  <c r="H195" i="41"/>
  <c r="J195" i="41" s="1"/>
  <c r="I195" i="41"/>
  <c r="K195" i="41" s="1"/>
  <c r="H199" i="41"/>
  <c r="J199" i="41" s="1"/>
  <c r="I199" i="41"/>
  <c r="K199" i="41" s="1"/>
  <c r="H203" i="41"/>
  <c r="J203" i="41" s="1"/>
  <c r="I203" i="41"/>
  <c r="K203" i="41" s="1"/>
  <c r="I210" i="42"/>
  <c r="K210" i="42" s="1"/>
  <c r="H210" i="42"/>
  <c r="J210" i="42" s="1"/>
  <c r="I214" i="42"/>
  <c r="K214" i="42" s="1"/>
  <c r="H214" i="42"/>
  <c r="J214" i="42" s="1"/>
  <c r="I218" i="42"/>
  <c r="K218" i="42" s="1"/>
  <c r="H218" i="42"/>
  <c r="J218" i="42" s="1"/>
  <c r="I222" i="42"/>
  <c r="K222" i="42" s="1"/>
  <c r="H222" i="42"/>
  <c r="J222" i="42" s="1"/>
  <c r="I226" i="42"/>
  <c r="K226" i="42" s="1"/>
  <c r="H226" i="42"/>
  <c r="J226" i="42" s="1"/>
  <c r="L234" i="43"/>
  <c r="M178" i="41"/>
  <c r="N178" i="41" s="1"/>
  <c r="M166" i="41"/>
  <c r="N166" i="41" s="1"/>
  <c r="M201" i="42"/>
  <c r="N201" i="42" s="1"/>
  <c r="M193" i="42"/>
  <c r="N193" i="42" s="1"/>
  <c r="I232" i="42"/>
  <c r="K232" i="42" s="1"/>
  <c r="H232" i="42"/>
  <c r="J232" i="42" s="1"/>
  <c r="H236" i="42"/>
  <c r="J236" i="42" s="1"/>
  <c r="I236" i="42"/>
  <c r="K236" i="42" s="1"/>
  <c r="H240" i="42"/>
  <c r="J240" i="42" s="1"/>
  <c r="I240" i="42"/>
  <c r="K240" i="42" s="1"/>
  <c r="I244" i="42"/>
  <c r="K244" i="42" s="1"/>
  <c r="H244" i="42"/>
  <c r="J244" i="42" s="1"/>
  <c r="I248" i="42"/>
  <c r="K248" i="42" s="1"/>
  <c r="H248" i="42"/>
  <c r="J248" i="42" s="1"/>
  <c r="M175" i="41"/>
  <c r="N175" i="41" s="1"/>
  <c r="L237" i="43"/>
  <c r="M174" i="41"/>
  <c r="N174" i="41" s="1"/>
  <c r="L233" i="43"/>
  <c r="L246" i="43"/>
  <c r="M181" i="41"/>
  <c r="N181" i="41" s="1"/>
  <c r="M169" i="41"/>
  <c r="N169" i="41" s="1"/>
  <c r="H188" i="41"/>
  <c r="J188" i="41" s="1"/>
  <c r="I188" i="41"/>
  <c r="K188" i="41" s="1"/>
  <c r="H196" i="41"/>
  <c r="J196" i="41" s="1"/>
  <c r="I196" i="41"/>
  <c r="K196" i="41" s="1"/>
  <c r="H200" i="41"/>
  <c r="J200" i="41" s="1"/>
  <c r="I200" i="41"/>
  <c r="K200" i="41" s="1"/>
  <c r="H204" i="41"/>
  <c r="J204" i="41" s="1"/>
  <c r="I204" i="41"/>
  <c r="K204" i="41" s="1"/>
  <c r="H233" i="42"/>
  <c r="J233" i="42" s="1"/>
  <c r="I233" i="42"/>
  <c r="K233" i="42" s="1"/>
  <c r="H237" i="42"/>
  <c r="J237" i="42" s="1"/>
  <c r="I237" i="42"/>
  <c r="K237" i="42" s="1"/>
  <c r="H241" i="42"/>
  <c r="J241" i="42" s="1"/>
  <c r="I241" i="42"/>
  <c r="K241" i="42" s="1"/>
  <c r="I245" i="42"/>
  <c r="K245" i="42" s="1"/>
  <c r="H245" i="42"/>
  <c r="J245" i="42" s="1"/>
  <c r="I249" i="42"/>
  <c r="K249" i="42" s="1"/>
  <c r="H249" i="42"/>
  <c r="J249" i="42" s="1"/>
  <c r="R228" i="40"/>
  <c r="C16" i="40" s="1"/>
  <c r="R159" i="42"/>
  <c r="C13" i="42" s="1"/>
  <c r="H211" i="42"/>
  <c r="J211" i="42" s="1"/>
  <c r="I211" i="42"/>
  <c r="K211" i="42" s="1"/>
  <c r="H215" i="42"/>
  <c r="J215" i="42" s="1"/>
  <c r="I215" i="42"/>
  <c r="K215" i="42" s="1"/>
  <c r="H223" i="42"/>
  <c r="J223" i="42" s="1"/>
  <c r="I223" i="42"/>
  <c r="K223" i="42" s="1"/>
  <c r="H227" i="42"/>
  <c r="J227" i="42" s="1"/>
  <c r="I227" i="42"/>
  <c r="K227" i="42" s="1"/>
  <c r="M194" i="42"/>
  <c r="N194" i="42" s="1"/>
  <c r="M186" i="42"/>
  <c r="N186" i="42" s="1"/>
  <c r="M227" i="43"/>
  <c r="N227" i="43" s="1"/>
  <c r="L213" i="43"/>
  <c r="M221" i="43"/>
  <c r="N221" i="43" s="1"/>
  <c r="M245" i="43"/>
  <c r="N245" i="43" s="1"/>
  <c r="M232" i="43"/>
  <c r="N232" i="43" s="1"/>
  <c r="M238" i="43"/>
  <c r="N238" i="43" s="1"/>
  <c r="H189" i="41"/>
  <c r="J189" i="41" s="1"/>
  <c r="I189" i="41"/>
  <c r="K189" i="41" s="1"/>
  <c r="H193" i="41"/>
  <c r="J193" i="41" s="1"/>
  <c r="I193" i="41"/>
  <c r="K193" i="41" s="1"/>
  <c r="H197" i="41"/>
  <c r="J197" i="41" s="1"/>
  <c r="I197" i="41"/>
  <c r="K197" i="41" s="1"/>
  <c r="H201" i="41"/>
  <c r="J201" i="41" s="1"/>
  <c r="I201" i="41"/>
  <c r="K201" i="41" s="1"/>
  <c r="L179" i="41"/>
  <c r="L167" i="41"/>
  <c r="I212" i="42"/>
  <c r="K212" i="42" s="1"/>
  <c r="H212" i="42"/>
  <c r="J212" i="42" s="1"/>
  <c r="I216" i="42"/>
  <c r="K216" i="42" s="1"/>
  <c r="H216" i="42"/>
  <c r="J216" i="42" s="1"/>
  <c r="I220" i="42"/>
  <c r="K220" i="42" s="1"/>
  <c r="H220" i="42"/>
  <c r="J220" i="42" s="1"/>
  <c r="I224" i="42"/>
  <c r="K224" i="42" s="1"/>
  <c r="H224" i="42"/>
  <c r="J224" i="42" s="1"/>
  <c r="F248" i="41"/>
  <c r="F244" i="41"/>
  <c r="F240" i="41"/>
  <c r="F247" i="41"/>
  <c r="F243" i="41"/>
  <c r="F239" i="41"/>
  <c r="F236" i="41"/>
  <c r="F235" i="41"/>
  <c r="F234" i="41"/>
  <c r="F233" i="41"/>
  <c r="F232" i="41"/>
  <c r="F250" i="41"/>
  <c r="F246" i="41"/>
  <c r="F242" i="41"/>
  <c r="F238" i="41"/>
  <c r="F249" i="41"/>
  <c r="F245" i="41"/>
  <c r="F241" i="41"/>
  <c r="F237" i="41"/>
  <c r="R251" i="40"/>
  <c r="C17" i="40" s="1"/>
  <c r="L216" i="43"/>
  <c r="M225" i="43"/>
  <c r="N225" i="43" s="1"/>
  <c r="I234" i="42"/>
  <c r="K234" i="42" s="1"/>
  <c r="H234" i="42"/>
  <c r="J234" i="42" s="1"/>
  <c r="H238" i="42"/>
  <c r="J238" i="42" s="1"/>
  <c r="I238" i="42"/>
  <c r="K238" i="42" s="1"/>
  <c r="H242" i="42"/>
  <c r="J242" i="42" s="1"/>
  <c r="I242" i="42"/>
  <c r="K242" i="42" s="1"/>
  <c r="I246" i="42"/>
  <c r="K246" i="42" s="1"/>
  <c r="H246" i="42"/>
  <c r="J246" i="42" s="1"/>
  <c r="I250" i="42"/>
  <c r="K250" i="42" s="1"/>
  <c r="H250" i="42"/>
  <c r="J250" i="42" s="1"/>
  <c r="M244" i="43"/>
  <c r="N244" i="43" s="1"/>
  <c r="M239" i="43"/>
  <c r="N239" i="43" s="1"/>
  <c r="M200" i="42"/>
  <c r="N200" i="42" s="1"/>
  <c r="M192" i="42"/>
  <c r="N192" i="42" s="1"/>
  <c r="M224" i="43"/>
  <c r="N224" i="43" s="1"/>
  <c r="L215" i="43"/>
  <c r="M222" i="43"/>
  <c r="N222" i="43" s="1"/>
  <c r="M203" i="42"/>
  <c r="N203" i="42" s="1"/>
  <c r="M195" i="42"/>
  <c r="N195" i="42" s="1"/>
  <c r="M187" i="42"/>
  <c r="N187" i="42" s="1"/>
  <c r="L218" i="43"/>
  <c r="L210" i="43"/>
  <c r="R182" i="43"/>
  <c r="C14" i="43" s="1"/>
  <c r="R167" i="42"/>
  <c r="R181" i="42"/>
  <c r="H192" i="41"/>
  <c r="J192" i="41" s="1"/>
  <c r="I192" i="41"/>
  <c r="K192" i="41" s="1"/>
  <c r="H219" i="42"/>
  <c r="J219" i="42" s="1"/>
  <c r="I219" i="42"/>
  <c r="K219" i="42" s="1"/>
  <c r="M202" i="42"/>
  <c r="N202" i="42" s="1"/>
  <c r="L198" i="42"/>
  <c r="L190" i="42"/>
  <c r="M217" i="43"/>
  <c r="N217" i="43" s="1"/>
  <c r="M209" i="43"/>
  <c r="N209" i="43" s="1"/>
  <c r="L250" i="43"/>
  <c r="L242" i="43"/>
  <c r="L180" i="41"/>
  <c r="L172" i="41"/>
  <c r="L164" i="41"/>
  <c r="H186" i="41"/>
  <c r="J186" i="41" s="1"/>
  <c r="I186" i="41"/>
  <c r="K186" i="41" s="1"/>
  <c r="H190" i="41"/>
  <c r="J190" i="41" s="1"/>
  <c r="I190" i="41"/>
  <c r="K190" i="41" s="1"/>
  <c r="H194" i="41"/>
  <c r="J194" i="41" s="1"/>
  <c r="I194" i="41"/>
  <c r="K194" i="41" s="1"/>
  <c r="H198" i="41"/>
  <c r="J198" i="41" s="1"/>
  <c r="I198" i="41"/>
  <c r="K198" i="41" s="1"/>
  <c r="H202" i="41"/>
  <c r="J202" i="41" s="1"/>
  <c r="I202" i="41"/>
  <c r="K202" i="41" s="1"/>
  <c r="M171" i="41"/>
  <c r="N171" i="41" s="1"/>
  <c r="I209" i="42"/>
  <c r="K209" i="42" s="1"/>
  <c r="H209" i="42"/>
  <c r="J209" i="42" s="1"/>
  <c r="I213" i="42"/>
  <c r="K213" i="42" s="1"/>
  <c r="H213" i="42"/>
  <c r="J213" i="42" s="1"/>
  <c r="I217" i="42"/>
  <c r="K217" i="42" s="1"/>
  <c r="H217" i="42"/>
  <c r="J217" i="42" s="1"/>
  <c r="I221" i="42"/>
  <c r="K221" i="42" s="1"/>
  <c r="H221" i="42"/>
  <c r="J221" i="42" s="1"/>
  <c r="I225" i="42"/>
  <c r="K225" i="42" s="1"/>
  <c r="H225" i="42"/>
  <c r="J225" i="42" s="1"/>
  <c r="M240" i="43"/>
  <c r="N240" i="43" s="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L170" i="41"/>
  <c r="L197" i="42"/>
  <c r="L189" i="42"/>
  <c r="L223" i="43"/>
  <c r="M212" i="43"/>
  <c r="N212" i="43" s="1"/>
  <c r="I235" i="42"/>
  <c r="K235" i="42" s="1"/>
  <c r="H235" i="42"/>
  <c r="J235" i="42" s="1"/>
  <c r="H239" i="42"/>
  <c r="J239" i="42" s="1"/>
  <c r="I239" i="42"/>
  <c r="K239" i="42" s="1"/>
  <c r="H243" i="42"/>
  <c r="J243" i="42" s="1"/>
  <c r="I243" i="42"/>
  <c r="K243" i="42" s="1"/>
  <c r="I247" i="42"/>
  <c r="K247" i="42" s="1"/>
  <c r="H247" i="42"/>
  <c r="J247" i="42" s="1"/>
  <c r="L241" i="43"/>
  <c r="L247" i="43"/>
  <c r="L235" i="43"/>
  <c r="L163" i="41"/>
  <c r="M248" i="43"/>
  <c r="N248" i="43" s="1"/>
  <c r="L173" i="41"/>
  <c r="L204" i="42"/>
  <c r="L196" i="42"/>
  <c r="L188" i="42"/>
  <c r="L219" i="43"/>
  <c r="M211" i="43"/>
  <c r="N211" i="43" s="1"/>
  <c r="L199" i="42"/>
  <c r="L191" i="42"/>
  <c r="L220" i="43"/>
  <c r="M214" i="43"/>
  <c r="N214" i="43" s="1"/>
  <c r="L226" i="43"/>
  <c r="M249" i="43"/>
  <c r="N249" i="43" s="1"/>
  <c r="M236" i="43"/>
  <c r="N236" i="43" s="1"/>
  <c r="M243" i="43"/>
  <c r="N243" i="43" s="1"/>
  <c r="L177" i="41"/>
  <c r="L165" i="41"/>
  <c r="R175" i="42"/>
  <c r="O148" i="38"/>
  <c r="R148" i="38" s="1"/>
  <c r="O140" i="38"/>
  <c r="R140" i="38" s="1"/>
  <c r="O149" i="38"/>
  <c r="R149" i="38" s="1"/>
  <c r="O181" i="39"/>
  <c r="R181" i="39" s="1"/>
  <c r="O154" i="38"/>
  <c r="R154" i="38" s="1"/>
  <c r="O170" i="39"/>
  <c r="R170" i="39" s="1"/>
  <c r="O156" i="38"/>
  <c r="R156" i="38" s="1"/>
  <c r="O157" i="38"/>
  <c r="R157" i="38" s="1"/>
  <c r="O178" i="39"/>
  <c r="R178" i="39" s="1"/>
  <c r="O147" i="38"/>
  <c r="R147" i="38" s="1"/>
  <c r="O145" i="38"/>
  <c r="R145" i="38" s="1"/>
  <c r="O153" i="38"/>
  <c r="R153" i="38" s="1"/>
  <c r="O163" i="39"/>
  <c r="R163" i="39" s="1"/>
  <c r="O143" i="38"/>
  <c r="R143" i="38" s="1"/>
  <c r="O168" i="39"/>
  <c r="R168" i="39" s="1"/>
  <c r="O180" i="39"/>
  <c r="R180" i="39" s="1"/>
  <c r="O165" i="39"/>
  <c r="R165" i="39" s="1"/>
  <c r="O151" i="38"/>
  <c r="R151" i="38" s="1"/>
  <c r="O166" i="39"/>
  <c r="R166" i="39" s="1"/>
  <c r="O169" i="39"/>
  <c r="R169" i="39" s="1"/>
  <c r="O150" i="38"/>
  <c r="R150" i="38" s="1"/>
  <c r="O177" i="39"/>
  <c r="R177" i="39" s="1"/>
  <c r="O158" i="38"/>
  <c r="R158" i="38" s="1"/>
  <c r="O155" i="38"/>
  <c r="R155" i="38" s="1"/>
  <c r="O176" i="39"/>
  <c r="R176" i="39" s="1"/>
  <c r="O141" i="38"/>
  <c r="R141" i="38" s="1"/>
  <c r="O173" i="39"/>
  <c r="R173" i="39" s="1"/>
  <c r="O142" i="38"/>
  <c r="R142" i="38" s="1"/>
  <c r="F250" i="38"/>
  <c r="F249" i="38"/>
  <c r="F248" i="38"/>
  <c r="F247" i="38"/>
  <c r="F246" i="38"/>
  <c r="F245" i="38"/>
  <c r="F244" i="38"/>
  <c r="F243" i="38"/>
  <c r="F242" i="38"/>
  <c r="F241" i="38"/>
  <c r="F240" i="38"/>
  <c r="F239" i="38"/>
  <c r="F238" i="38"/>
  <c r="F237" i="38"/>
  <c r="F236" i="38"/>
  <c r="F235" i="38"/>
  <c r="F234" i="38"/>
  <c r="F233" i="38"/>
  <c r="F232" i="38"/>
  <c r="I200" i="38"/>
  <c r="K200" i="38" s="1"/>
  <c r="H200" i="38"/>
  <c r="J200" i="38" s="1"/>
  <c r="I186" i="38"/>
  <c r="K186" i="38" s="1"/>
  <c r="H186" i="38"/>
  <c r="J186" i="38" s="1"/>
  <c r="I190" i="38"/>
  <c r="K190" i="38" s="1"/>
  <c r="H190" i="38"/>
  <c r="J190" i="38" s="1"/>
  <c r="I194" i="38"/>
  <c r="K194" i="38" s="1"/>
  <c r="H194" i="38"/>
  <c r="J194" i="38" s="1"/>
  <c r="I239" i="39"/>
  <c r="K239" i="39" s="1"/>
  <c r="H239" i="39"/>
  <c r="J239" i="39" s="1"/>
  <c r="I248" i="39"/>
  <c r="K248" i="39" s="1"/>
  <c r="H248" i="39"/>
  <c r="J248" i="39" s="1"/>
  <c r="I247" i="39"/>
  <c r="K247" i="39" s="1"/>
  <c r="H247" i="39"/>
  <c r="J247" i="39" s="1"/>
  <c r="I250" i="39"/>
  <c r="K250" i="39" s="1"/>
  <c r="H250" i="39"/>
  <c r="J250" i="39" s="1"/>
  <c r="I245" i="39"/>
  <c r="K245" i="39" s="1"/>
  <c r="H245" i="39"/>
  <c r="J245" i="39" s="1"/>
  <c r="L175" i="38"/>
  <c r="L167" i="38"/>
  <c r="L201" i="39"/>
  <c r="L193" i="39"/>
  <c r="L203" i="39"/>
  <c r="I219" i="39"/>
  <c r="K219" i="39" s="1"/>
  <c r="H219" i="39"/>
  <c r="J219" i="39" s="1"/>
  <c r="I210" i="39"/>
  <c r="K210" i="39" s="1"/>
  <c r="H210" i="39"/>
  <c r="J210" i="39" s="1"/>
  <c r="I216" i="39"/>
  <c r="K216" i="39" s="1"/>
  <c r="H216" i="39"/>
  <c r="J216" i="39" s="1"/>
  <c r="I217" i="39"/>
  <c r="K217" i="39" s="1"/>
  <c r="H217" i="39"/>
  <c r="J217" i="39" s="1"/>
  <c r="I227" i="39"/>
  <c r="K227" i="39" s="1"/>
  <c r="H227" i="39"/>
  <c r="J227" i="39" s="1"/>
  <c r="R164" i="39"/>
  <c r="L200" i="39"/>
  <c r="L192" i="39"/>
  <c r="M202" i="39"/>
  <c r="N202" i="39" s="1"/>
  <c r="F227" i="38"/>
  <c r="F223" i="38"/>
  <c r="F219" i="38"/>
  <c r="F215" i="38"/>
  <c r="F211" i="38"/>
  <c r="F226" i="38"/>
  <c r="F222" i="38"/>
  <c r="F218" i="38"/>
  <c r="F214" i="38"/>
  <c r="F210" i="38"/>
  <c r="F225" i="38"/>
  <c r="F221" i="38"/>
  <c r="F217" i="38"/>
  <c r="F213" i="38"/>
  <c r="F209" i="38"/>
  <c r="F224" i="38"/>
  <c r="F220" i="38"/>
  <c r="F216" i="38"/>
  <c r="F212" i="38"/>
  <c r="M181" i="38"/>
  <c r="N181" i="38" s="1"/>
  <c r="M165" i="38"/>
  <c r="N165" i="38" s="1"/>
  <c r="M195" i="39"/>
  <c r="N195" i="39" s="1"/>
  <c r="L169" i="38"/>
  <c r="I199" i="38"/>
  <c r="K199" i="38" s="1"/>
  <c r="H199" i="38"/>
  <c r="J199" i="38" s="1"/>
  <c r="I204" i="38"/>
  <c r="K204" i="38" s="1"/>
  <c r="H204" i="38"/>
  <c r="J204" i="38" s="1"/>
  <c r="I187" i="38"/>
  <c r="K187" i="38" s="1"/>
  <c r="H187" i="38"/>
  <c r="J187" i="38" s="1"/>
  <c r="I191" i="38"/>
  <c r="K191" i="38" s="1"/>
  <c r="H191" i="38"/>
  <c r="J191" i="38" s="1"/>
  <c r="I195" i="38"/>
  <c r="K195" i="38" s="1"/>
  <c r="H195" i="38"/>
  <c r="J195" i="38" s="1"/>
  <c r="L176" i="38"/>
  <c r="L168" i="38"/>
  <c r="L204" i="39"/>
  <c r="L194" i="39"/>
  <c r="L186" i="39"/>
  <c r="I242" i="39"/>
  <c r="K242" i="39" s="1"/>
  <c r="H242" i="39"/>
  <c r="J242" i="39" s="1"/>
  <c r="I235" i="39"/>
  <c r="K235" i="39" s="1"/>
  <c r="H235" i="39"/>
  <c r="J235" i="39" s="1"/>
  <c r="I234" i="39"/>
  <c r="K234" i="39" s="1"/>
  <c r="H234" i="39"/>
  <c r="J234" i="39" s="1"/>
  <c r="I233" i="39"/>
  <c r="K233" i="39" s="1"/>
  <c r="H233" i="39"/>
  <c r="J233" i="39" s="1"/>
  <c r="I249" i="39"/>
  <c r="K249" i="39" s="1"/>
  <c r="H249" i="39"/>
  <c r="J249" i="39" s="1"/>
  <c r="I225" i="39"/>
  <c r="K225" i="39" s="1"/>
  <c r="H225" i="39"/>
  <c r="J225" i="39" s="1"/>
  <c r="I215" i="39"/>
  <c r="K215" i="39" s="1"/>
  <c r="H215" i="39"/>
  <c r="J215" i="39" s="1"/>
  <c r="I221" i="39"/>
  <c r="K221" i="39" s="1"/>
  <c r="H221" i="39"/>
  <c r="J221" i="39" s="1"/>
  <c r="I224" i="39"/>
  <c r="K224" i="39" s="1"/>
  <c r="H224" i="39"/>
  <c r="J224" i="39" s="1"/>
  <c r="R146" i="38"/>
  <c r="M178" i="38"/>
  <c r="N178" i="38" s="1"/>
  <c r="I188" i="38"/>
  <c r="K188" i="38" s="1"/>
  <c r="H188" i="38"/>
  <c r="J188" i="38" s="1"/>
  <c r="I238" i="39"/>
  <c r="K238" i="39" s="1"/>
  <c r="H238" i="39"/>
  <c r="J238" i="39" s="1"/>
  <c r="I237" i="39"/>
  <c r="K237" i="39" s="1"/>
  <c r="H237" i="39"/>
  <c r="J237" i="39" s="1"/>
  <c r="I211" i="39"/>
  <c r="K211" i="39" s="1"/>
  <c r="H211" i="39"/>
  <c r="J211" i="39" s="1"/>
  <c r="I220" i="39"/>
  <c r="K220" i="39" s="1"/>
  <c r="H220" i="39"/>
  <c r="J220" i="39" s="1"/>
  <c r="I218" i="39"/>
  <c r="K218" i="39" s="1"/>
  <c r="H218" i="39"/>
  <c r="J218" i="39" s="1"/>
  <c r="I209" i="39"/>
  <c r="K209" i="39" s="1"/>
  <c r="H209" i="39"/>
  <c r="J209" i="39" s="1"/>
  <c r="I226" i="39"/>
  <c r="K226" i="39" s="1"/>
  <c r="H226" i="39"/>
  <c r="J226" i="39" s="1"/>
  <c r="R159" i="39"/>
  <c r="C13" i="39" s="1"/>
  <c r="M170" i="38"/>
  <c r="N170" i="38" s="1"/>
  <c r="I203" i="38"/>
  <c r="K203" i="38" s="1"/>
  <c r="H203" i="38"/>
  <c r="J203" i="38" s="1"/>
  <c r="I197" i="38"/>
  <c r="K197" i="38" s="1"/>
  <c r="H197" i="38"/>
  <c r="J197" i="38" s="1"/>
  <c r="I192" i="38"/>
  <c r="K192" i="38" s="1"/>
  <c r="H192" i="38"/>
  <c r="J192" i="38" s="1"/>
  <c r="I198" i="38"/>
  <c r="K198" i="38" s="1"/>
  <c r="H198" i="38"/>
  <c r="J198" i="38" s="1"/>
  <c r="I244" i="39"/>
  <c r="K244" i="39" s="1"/>
  <c r="H244" i="39"/>
  <c r="J244" i="39" s="1"/>
  <c r="I236" i="39"/>
  <c r="K236" i="39" s="1"/>
  <c r="H236" i="39"/>
  <c r="J236" i="39" s="1"/>
  <c r="L174" i="38"/>
  <c r="L166" i="38"/>
  <c r="L196" i="39"/>
  <c r="L188" i="39"/>
  <c r="M173" i="38"/>
  <c r="N173" i="38" s="1"/>
  <c r="M199" i="39"/>
  <c r="N199" i="39" s="1"/>
  <c r="M187" i="39"/>
  <c r="N187" i="39" s="1"/>
  <c r="L177" i="38"/>
  <c r="L191" i="39"/>
  <c r="I196" i="38"/>
  <c r="K196" i="38" s="1"/>
  <c r="H196" i="38"/>
  <c r="J196" i="38" s="1"/>
  <c r="I201" i="38"/>
  <c r="K201" i="38" s="1"/>
  <c r="H201" i="38"/>
  <c r="J201" i="38" s="1"/>
  <c r="I189" i="38"/>
  <c r="K189" i="38" s="1"/>
  <c r="H189" i="38"/>
  <c r="J189" i="38" s="1"/>
  <c r="I193" i="38"/>
  <c r="K193" i="38" s="1"/>
  <c r="H193" i="38"/>
  <c r="J193" i="38" s="1"/>
  <c r="I202" i="38"/>
  <c r="K202" i="38" s="1"/>
  <c r="H202" i="38"/>
  <c r="J202" i="38" s="1"/>
  <c r="L180" i="38"/>
  <c r="L172" i="38"/>
  <c r="L164" i="38"/>
  <c r="L198" i="39"/>
  <c r="L190" i="39"/>
  <c r="I232" i="39"/>
  <c r="K232" i="39" s="1"/>
  <c r="H232" i="39"/>
  <c r="J232" i="39" s="1"/>
  <c r="I246" i="39"/>
  <c r="K246" i="39" s="1"/>
  <c r="H246" i="39"/>
  <c r="J246" i="39" s="1"/>
  <c r="I240" i="39"/>
  <c r="K240" i="39" s="1"/>
  <c r="H240" i="39"/>
  <c r="J240" i="39" s="1"/>
  <c r="I243" i="39"/>
  <c r="K243" i="39" s="1"/>
  <c r="H243" i="39"/>
  <c r="J243" i="39" s="1"/>
  <c r="I241" i="39"/>
  <c r="K241" i="39" s="1"/>
  <c r="H241" i="39"/>
  <c r="J241" i="39" s="1"/>
  <c r="M179" i="38"/>
  <c r="N179" i="38" s="1"/>
  <c r="M171" i="38"/>
  <c r="N171" i="38" s="1"/>
  <c r="M163" i="38"/>
  <c r="N163" i="38" s="1"/>
  <c r="M197" i="39"/>
  <c r="N197" i="39" s="1"/>
  <c r="M189" i="39"/>
  <c r="N189" i="39" s="1"/>
  <c r="I214" i="39"/>
  <c r="K214" i="39" s="1"/>
  <c r="H214" i="39"/>
  <c r="J214" i="39" s="1"/>
  <c r="I222" i="39"/>
  <c r="K222" i="39" s="1"/>
  <c r="H222" i="39"/>
  <c r="J222" i="39" s="1"/>
  <c r="I212" i="39"/>
  <c r="K212" i="39" s="1"/>
  <c r="H212" i="39"/>
  <c r="J212" i="39" s="1"/>
  <c r="I213" i="39"/>
  <c r="K213" i="39" s="1"/>
  <c r="H213" i="39"/>
  <c r="J213" i="39" s="1"/>
  <c r="I223" i="39"/>
  <c r="K223" i="39" s="1"/>
  <c r="H223" i="39"/>
  <c r="J223" i="39" s="1"/>
  <c r="O193" i="37"/>
  <c r="R193" i="37" s="1"/>
  <c r="O188" i="37"/>
  <c r="R188" i="37" s="1"/>
  <c r="O190" i="37"/>
  <c r="R190" i="37" s="1"/>
  <c r="O187" i="37"/>
  <c r="R187" i="37" s="1"/>
  <c r="O201" i="37"/>
  <c r="R201" i="37" s="1"/>
  <c r="O196" i="37"/>
  <c r="R196" i="37" s="1"/>
  <c r="O195" i="37"/>
  <c r="R195" i="37" s="1"/>
  <c r="O203" i="37"/>
  <c r="R203" i="37" s="1"/>
  <c r="M226" i="37"/>
  <c r="N226" i="37" s="1"/>
  <c r="M225" i="37"/>
  <c r="N225" i="37" s="1"/>
  <c r="M242" i="37"/>
  <c r="N242" i="37" s="1"/>
  <c r="M243" i="37"/>
  <c r="N243" i="37" s="1"/>
  <c r="M227" i="37"/>
  <c r="N227" i="37" s="1"/>
  <c r="M221" i="37"/>
  <c r="N221" i="37" s="1"/>
  <c r="M223" i="37"/>
  <c r="N223" i="37" s="1"/>
  <c r="M216" i="37"/>
  <c r="N216" i="37" s="1"/>
  <c r="M237" i="37"/>
  <c r="N237" i="37" s="1"/>
  <c r="L238" i="37"/>
  <c r="L217" i="37"/>
  <c r="R182" i="37"/>
  <c r="C14" i="37" s="1"/>
  <c r="M236" i="37"/>
  <c r="N236" i="37" s="1"/>
  <c r="M210" i="37"/>
  <c r="N210" i="37" s="1"/>
  <c r="M234" i="37"/>
  <c r="N234" i="37" s="1"/>
  <c r="R189" i="37"/>
  <c r="M250" i="37"/>
  <c r="N250" i="37" s="1"/>
  <c r="M212" i="37"/>
  <c r="N212" i="37" s="1"/>
  <c r="M246" i="37"/>
  <c r="N246" i="37" s="1"/>
  <c r="L245" i="37"/>
  <c r="L247" i="37"/>
  <c r="L240" i="37"/>
  <c r="L222" i="37"/>
  <c r="L213" i="37"/>
  <c r="L211" i="37"/>
  <c r="L241" i="37"/>
  <c r="L239" i="37"/>
  <c r="L235" i="37"/>
  <c r="M220" i="37"/>
  <c r="N220" i="37" s="1"/>
  <c r="M209" i="37"/>
  <c r="N209" i="37" s="1"/>
  <c r="M232" i="37"/>
  <c r="N232" i="37" s="1"/>
  <c r="M218" i="37"/>
  <c r="N218" i="37" s="1"/>
  <c r="M219" i="37"/>
  <c r="N219" i="37" s="1"/>
  <c r="M248" i="37"/>
  <c r="N248" i="37" s="1"/>
  <c r="M214" i="37"/>
  <c r="N214" i="37" s="1"/>
  <c r="M215" i="37"/>
  <c r="N215" i="37" s="1"/>
  <c r="M224" i="37"/>
  <c r="N224" i="37" s="1"/>
  <c r="L233" i="37"/>
  <c r="L244" i="37"/>
  <c r="R192" i="37"/>
  <c r="O177" i="38" l="1"/>
  <c r="O191" i="39"/>
  <c r="O203" i="39"/>
  <c r="R203" i="39" s="1"/>
  <c r="O193" i="39"/>
  <c r="R193" i="39" s="1"/>
  <c r="O201" i="39"/>
  <c r="O164" i="38"/>
  <c r="R164" i="38" s="1"/>
  <c r="O172" i="38"/>
  <c r="R172" i="38" s="1"/>
  <c r="O190" i="39"/>
  <c r="R190" i="39" s="1"/>
  <c r="O180" i="38"/>
  <c r="O198" i="39"/>
  <c r="L222" i="45"/>
  <c r="M210" i="45"/>
  <c r="N210" i="45" s="1"/>
  <c r="L220" i="45"/>
  <c r="L221" i="45"/>
  <c r="L249" i="45"/>
  <c r="L248" i="45"/>
  <c r="O189" i="42"/>
  <c r="R189" i="42" s="1"/>
  <c r="O197" i="42"/>
  <c r="R197" i="42" s="1"/>
  <c r="L219" i="45"/>
  <c r="M214" i="45"/>
  <c r="N214" i="45" s="1"/>
  <c r="L209" i="45"/>
  <c r="L245" i="45"/>
  <c r="L247" i="45"/>
  <c r="L240" i="45"/>
  <c r="L243" i="39"/>
  <c r="L246" i="39"/>
  <c r="L236" i="39"/>
  <c r="L198" i="38"/>
  <c r="L197" i="38"/>
  <c r="L221" i="39"/>
  <c r="L225" i="39"/>
  <c r="L233" i="39"/>
  <c r="L235" i="39"/>
  <c r="L250" i="39"/>
  <c r="L248" i="39"/>
  <c r="L194" i="38"/>
  <c r="L186" i="38"/>
  <c r="M226" i="45"/>
  <c r="N226" i="45" s="1"/>
  <c r="M225" i="45"/>
  <c r="N225" i="45" s="1"/>
  <c r="M250" i="45"/>
  <c r="N250" i="45" s="1"/>
  <c r="M236" i="45"/>
  <c r="N236" i="45" s="1"/>
  <c r="M227" i="45"/>
  <c r="N227" i="45" s="1"/>
  <c r="M218" i="45"/>
  <c r="N218" i="45" s="1"/>
  <c r="M213" i="45"/>
  <c r="N213" i="45" s="1"/>
  <c r="M223" i="45"/>
  <c r="N223" i="45" s="1"/>
  <c r="L216" i="45"/>
  <c r="M211" i="45"/>
  <c r="N211" i="45" s="1"/>
  <c r="M238" i="45"/>
  <c r="N238" i="45" s="1"/>
  <c r="O240" i="37"/>
  <c r="R240" i="37" s="1"/>
  <c r="O245" i="37"/>
  <c r="R245" i="37" s="1"/>
  <c r="O216" i="43"/>
  <c r="R216" i="43" s="1"/>
  <c r="O235" i="43"/>
  <c r="R235" i="43" s="1"/>
  <c r="O223" i="43"/>
  <c r="R223" i="43" s="1"/>
  <c r="O233" i="37"/>
  <c r="R233" i="37" s="1"/>
  <c r="O244" i="37"/>
  <c r="R244" i="37" s="1"/>
  <c r="O247" i="43"/>
  <c r="R247" i="43" s="1"/>
  <c r="O241" i="37"/>
  <c r="R241" i="37" s="1"/>
  <c r="O239" i="37"/>
  <c r="R239" i="37" s="1"/>
  <c r="O235" i="37"/>
  <c r="R235" i="37" s="1"/>
  <c r="O241" i="43"/>
  <c r="R241" i="43" s="1"/>
  <c r="O242" i="43"/>
  <c r="R242" i="43" s="1"/>
  <c r="O192" i="39"/>
  <c r="R192" i="39" s="1"/>
  <c r="O213" i="37"/>
  <c r="R213" i="37" s="1"/>
  <c r="O211" i="37"/>
  <c r="R211" i="37" s="1"/>
  <c r="O222" i="37"/>
  <c r="R222" i="37" s="1"/>
  <c r="O213" i="43"/>
  <c r="O250" i="43"/>
  <c r="R250" i="43" s="1"/>
  <c r="O200" i="39"/>
  <c r="R200" i="39" s="1"/>
  <c r="O247" i="37"/>
  <c r="R247" i="37" s="1"/>
  <c r="L213" i="39"/>
  <c r="L222" i="39"/>
  <c r="L202" i="38"/>
  <c r="L189" i="38"/>
  <c r="L196" i="38"/>
  <c r="L209" i="39"/>
  <c r="L220" i="39"/>
  <c r="L237" i="39"/>
  <c r="L188" i="38"/>
  <c r="L195" i="38"/>
  <c r="L187" i="38"/>
  <c r="L199" i="38"/>
  <c r="L217" i="39"/>
  <c r="L210" i="39"/>
  <c r="C18" i="40"/>
  <c r="I25" i="26" s="1"/>
  <c r="L248" i="42"/>
  <c r="L232" i="42"/>
  <c r="L238" i="42"/>
  <c r="L201" i="41"/>
  <c r="L193" i="41"/>
  <c r="L227" i="42"/>
  <c r="L215" i="42"/>
  <c r="L236" i="42"/>
  <c r="O234" i="43"/>
  <c r="R234" i="43" s="1"/>
  <c r="O237" i="43"/>
  <c r="R237" i="43" s="1"/>
  <c r="L223" i="39"/>
  <c r="L212" i="39"/>
  <c r="L214" i="39"/>
  <c r="L193" i="38"/>
  <c r="L201" i="38"/>
  <c r="M192" i="38"/>
  <c r="N192" i="38" s="1"/>
  <c r="M203" i="38"/>
  <c r="N203" i="38" s="1"/>
  <c r="M190" i="38"/>
  <c r="N190" i="38" s="1"/>
  <c r="M200" i="38"/>
  <c r="N200" i="38" s="1"/>
  <c r="M221" i="42"/>
  <c r="N221" i="42" s="1"/>
  <c r="M213" i="42"/>
  <c r="N213" i="42" s="1"/>
  <c r="M222" i="42"/>
  <c r="N222" i="42" s="1"/>
  <c r="M214" i="42"/>
  <c r="N214" i="42" s="1"/>
  <c r="L203" i="41"/>
  <c r="L195" i="41"/>
  <c r="L187" i="41"/>
  <c r="L225" i="42"/>
  <c r="L217" i="42"/>
  <c r="L209" i="42"/>
  <c r="O218" i="43"/>
  <c r="R218" i="43" s="1"/>
  <c r="O192" i="45"/>
  <c r="R192" i="45" s="1"/>
  <c r="O196" i="45"/>
  <c r="R196" i="45" s="1"/>
  <c r="O215" i="43"/>
  <c r="R215" i="43" s="1"/>
  <c r="O187" i="45"/>
  <c r="R187" i="45" s="1"/>
  <c r="O246" i="43"/>
  <c r="R246" i="43" s="1"/>
  <c r="O219" i="43"/>
  <c r="R219" i="43" s="1"/>
  <c r="O190" i="45"/>
  <c r="R190" i="45" s="1"/>
  <c r="O226" i="43"/>
  <c r="R226" i="43" s="1"/>
  <c r="O199" i="45"/>
  <c r="R199" i="45" s="1"/>
  <c r="O233" i="43"/>
  <c r="R233" i="43" s="1"/>
  <c r="O195" i="45"/>
  <c r="R195" i="45" s="1"/>
  <c r="O202" i="45"/>
  <c r="R202" i="45" s="1"/>
  <c r="O210" i="43"/>
  <c r="R210" i="43" s="1"/>
  <c r="O198" i="45"/>
  <c r="R198" i="45" s="1"/>
  <c r="O193" i="45"/>
  <c r="R193" i="45" s="1"/>
  <c r="O220" i="43"/>
  <c r="R220" i="43" s="1"/>
  <c r="L226" i="39"/>
  <c r="L218" i="39"/>
  <c r="L211" i="39"/>
  <c r="L238" i="39"/>
  <c r="L191" i="38"/>
  <c r="L204" i="38"/>
  <c r="L227" i="39"/>
  <c r="L216" i="39"/>
  <c r="L219" i="39"/>
  <c r="L247" i="42"/>
  <c r="M239" i="42"/>
  <c r="N239" i="42" s="1"/>
  <c r="M202" i="41"/>
  <c r="N202" i="41" s="1"/>
  <c r="M194" i="41"/>
  <c r="N194" i="41" s="1"/>
  <c r="M186" i="41"/>
  <c r="N186" i="41" s="1"/>
  <c r="M219" i="42"/>
  <c r="N219" i="42" s="1"/>
  <c r="L245" i="42"/>
  <c r="M204" i="41"/>
  <c r="N204" i="41" s="1"/>
  <c r="M196" i="41"/>
  <c r="N196" i="41" s="1"/>
  <c r="L199" i="41"/>
  <c r="L191" i="41"/>
  <c r="M237" i="45"/>
  <c r="N237" i="45" s="1"/>
  <c r="M232" i="45"/>
  <c r="N232" i="45" s="1"/>
  <c r="L243" i="42"/>
  <c r="L198" i="41"/>
  <c r="L190" i="41"/>
  <c r="L192" i="41"/>
  <c r="L242" i="42"/>
  <c r="L197" i="41"/>
  <c r="L189" i="41"/>
  <c r="L223" i="42"/>
  <c r="L211" i="42"/>
  <c r="L241" i="42"/>
  <c r="L233" i="42"/>
  <c r="L200" i="41"/>
  <c r="L188" i="41"/>
  <c r="M217" i="45"/>
  <c r="N217" i="45" s="1"/>
  <c r="M212" i="45"/>
  <c r="N212" i="45" s="1"/>
  <c r="L246" i="45"/>
  <c r="L234" i="45"/>
  <c r="L242" i="45"/>
  <c r="L243" i="45"/>
  <c r="L244" i="45"/>
  <c r="O238" i="37"/>
  <c r="R238" i="37" s="1"/>
  <c r="O217" i="37"/>
  <c r="R217" i="37" s="1"/>
  <c r="O249" i="37"/>
  <c r="R249" i="37" s="1"/>
  <c r="O169" i="38"/>
  <c r="R169" i="38" s="1"/>
  <c r="O175" i="38"/>
  <c r="R175" i="38" s="1"/>
  <c r="O174" i="38"/>
  <c r="R174" i="38" s="1"/>
  <c r="O168" i="38"/>
  <c r="R168" i="38" s="1"/>
  <c r="O167" i="38"/>
  <c r="R167" i="38" s="1"/>
  <c r="O176" i="38"/>
  <c r="R176" i="38" s="1"/>
  <c r="O166" i="38"/>
  <c r="R166" i="38" s="1"/>
  <c r="O188" i="39"/>
  <c r="R188" i="39" s="1"/>
  <c r="O186" i="39"/>
  <c r="R186" i="39" s="1"/>
  <c r="O196" i="39"/>
  <c r="R196" i="39" s="1"/>
  <c r="O194" i="39"/>
  <c r="R194" i="39" s="1"/>
  <c r="O204" i="39"/>
  <c r="R204" i="39" s="1"/>
  <c r="M232" i="39"/>
  <c r="N232" i="39" s="1"/>
  <c r="M244" i="39"/>
  <c r="N244" i="39" s="1"/>
  <c r="M249" i="39"/>
  <c r="N249" i="39" s="1"/>
  <c r="M247" i="39"/>
  <c r="N247" i="39" s="1"/>
  <c r="M241" i="39"/>
  <c r="N241" i="39" s="1"/>
  <c r="M240" i="39"/>
  <c r="N240" i="39" s="1"/>
  <c r="M224" i="39"/>
  <c r="N224" i="39" s="1"/>
  <c r="M215" i="39"/>
  <c r="N215" i="39" s="1"/>
  <c r="M234" i="39"/>
  <c r="N234" i="39" s="1"/>
  <c r="M242" i="39"/>
  <c r="N242" i="39" s="1"/>
  <c r="M245" i="39"/>
  <c r="N245" i="39" s="1"/>
  <c r="M239" i="39"/>
  <c r="N239" i="39" s="1"/>
  <c r="O188" i="42"/>
  <c r="R188" i="42" s="1"/>
  <c r="O198" i="42"/>
  <c r="R198" i="42" s="1"/>
  <c r="O196" i="42"/>
  <c r="R196" i="42" s="1"/>
  <c r="O191" i="42"/>
  <c r="R191" i="42" s="1"/>
  <c r="O204" i="42"/>
  <c r="R204" i="42" s="1"/>
  <c r="O199" i="42"/>
  <c r="R199" i="42" s="1"/>
  <c r="O190" i="42"/>
  <c r="R190" i="42" s="1"/>
  <c r="M237" i="42"/>
  <c r="N237" i="42" s="1"/>
  <c r="M212" i="42"/>
  <c r="N212" i="42" s="1"/>
  <c r="M244" i="42"/>
  <c r="N244" i="42" s="1"/>
  <c r="M246" i="42"/>
  <c r="N246" i="42" s="1"/>
  <c r="M220" i="42"/>
  <c r="N220" i="42" s="1"/>
  <c r="M235" i="42"/>
  <c r="N235" i="42" s="1"/>
  <c r="M250" i="42"/>
  <c r="N250" i="42" s="1"/>
  <c r="M234" i="42"/>
  <c r="N234" i="42" s="1"/>
  <c r="M224" i="42"/>
  <c r="N224" i="42" s="1"/>
  <c r="M216" i="42"/>
  <c r="N216" i="42" s="1"/>
  <c r="M249" i="42"/>
  <c r="N249" i="42" s="1"/>
  <c r="M240" i="42"/>
  <c r="N240" i="42" s="1"/>
  <c r="M226" i="42"/>
  <c r="N226" i="42" s="1"/>
  <c r="M218" i="42"/>
  <c r="N218" i="42" s="1"/>
  <c r="M210" i="42"/>
  <c r="N210" i="42" s="1"/>
  <c r="R205" i="43"/>
  <c r="C15" i="43" s="1"/>
  <c r="M241" i="45"/>
  <c r="N241" i="45" s="1"/>
  <c r="M224" i="45"/>
  <c r="N224" i="45" s="1"/>
  <c r="M215" i="45"/>
  <c r="N215" i="45" s="1"/>
  <c r="M235" i="45"/>
  <c r="N235" i="45" s="1"/>
  <c r="M239" i="45"/>
  <c r="N239" i="45" s="1"/>
  <c r="M233" i="45"/>
  <c r="N233" i="45" s="1"/>
  <c r="O194" i="45"/>
  <c r="R194" i="45" s="1"/>
  <c r="O197" i="45"/>
  <c r="R197" i="45" s="1"/>
  <c r="O188" i="45"/>
  <c r="R188" i="45" s="1"/>
  <c r="O189" i="45"/>
  <c r="R189" i="45" s="1"/>
  <c r="O203" i="45"/>
  <c r="R203" i="45" s="1"/>
  <c r="O201" i="45"/>
  <c r="R201" i="45" s="1"/>
  <c r="O186" i="45"/>
  <c r="R186" i="45" s="1"/>
  <c r="O200" i="45"/>
  <c r="R200" i="45" s="1"/>
  <c r="O191" i="45"/>
  <c r="R191" i="45" s="1"/>
  <c r="O204" i="45"/>
  <c r="R204" i="45" s="1"/>
  <c r="L224" i="45"/>
  <c r="L215" i="45"/>
  <c r="L241" i="45"/>
  <c r="L239" i="45"/>
  <c r="L235" i="45"/>
  <c r="L237" i="45"/>
  <c r="L232" i="45"/>
  <c r="L233" i="45"/>
  <c r="L210" i="45"/>
  <c r="M220" i="45"/>
  <c r="N220" i="45" s="1"/>
  <c r="M221" i="45"/>
  <c r="N221" i="45" s="1"/>
  <c r="M249" i="45"/>
  <c r="N249" i="45" s="1"/>
  <c r="M219" i="45"/>
  <c r="N219" i="45" s="1"/>
  <c r="L214" i="45"/>
  <c r="M209" i="45"/>
  <c r="N209" i="45" s="1"/>
  <c r="M245" i="45"/>
  <c r="N245" i="45" s="1"/>
  <c r="M247" i="45"/>
  <c r="N247" i="45" s="1"/>
  <c r="M240" i="45"/>
  <c r="N240" i="45" s="1"/>
  <c r="R251" i="44"/>
  <c r="C17" i="44" s="1"/>
  <c r="R182" i="45"/>
  <c r="C14" i="45" s="1"/>
  <c r="M222" i="45"/>
  <c r="N222" i="45" s="1"/>
  <c r="M248" i="45"/>
  <c r="N248" i="45" s="1"/>
  <c r="L217" i="45"/>
  <c r="L212" i="45"/>
  <c r="M246" i="45"/>
  <c r="N246" i="45" s="1"/>
  <c r="M234" i="45"/>
  <c r="N234" i="45" s="1"/>
  <c r="L227" i="45"/>
  <c r="L218" i="45"/>
  <c r="L213" i="45"/>
  <c r="M242" i="45"/>
  <c r="N242" i="45" s="1"/>
  <c r="M243" i="45"/>
  <c r="N243" i="45" s="1"/>
  <c r="M244" i="45"/>
  <c r="N244" i="45" s="1"/>
  <c r="L223" i="45"/>
  <c r="M216" i="45"/>
  <c r="N216" i="45" s="1"/>
  <c r="L211" i="45"/>
  <c r="L238" i="45"/>
  <c r="R228" i="44"/>
  <c r="C16" i="44" s="1"/>
  <c r="L226" i="45"/>
  <c r="L225" i="45"/>
  <c r="L250" i="45"/>
  <c r="L236" i="45"/>
  <c r="O240" i="43"/>
  <c r="R240" i="43" s="1"/>
  <c r="O217" i="43"/>
  <c r="R217" i="43" s="1"/>
  <c r="O187" i="42"/>
  <c r="R187" i="42" s="1"/>
  <c r="O239" i="43"/>
  <c r="R239" i="43" s="1"/>
  <c r="O225" i="43"/>
  <c r="R225" i="43" s="1"/>
  <c r="O238" i="43"/>
  <c r="R238" i="43" s="1"/>
  <c r="O201" i="42"/>
  <c r="R201" i="42" s="1"/>
  <c r="O243" i="43"/>
  <c r="R243" i="43" s="1"/>
  <c r="O195" i="42"/>
  <c r="R195" i="42" s="1"/>
  <c r="O244" i="43"/>
  <c r="R244" i="43" s="1"/>
  <c r="O232" i="43"/>
  <c r="R232" i="43" s="1"/>
  <c r="O212" i="43"/>
  <c r="R212" i="43" s="1"/>
  <c r="O211" i="43"/>
  <c r="R211" i="43" s="1"/>
  <c r="O236" i="43"/>
  <c r="R236" i="43" s="1"/>
  <c r="O203" i="42"/>
  <c r="R203" i="42" s="1"/>
  <c r="O192" i="42"/>
  <c r="R192" i="42" s="1"/>
  <c r="O245" i="43"/>
  <c r="R245" i="43" s="1"/>
  <c r="O186" i="42"/>
  <c r="R186" i="42" s="1"/>
  <c r="O214" i="43"/>
  <c r="R214" i="43" s="1"/>
  <c r="O224" i="43"/>
  <c r="R224" i="43" s="1"/>
  <c r="O227" i="43"/>
  <c r="R227" i="43" s="1"/>
  <c r="O249" i="43"/>
  <c r="R249" i="43" s="1"/>
  <c r="O248" i="43"/>
  <c r="R248" i="43" s="1"/>
  <c r="O209" i="43"/>
  <c r="R209" i="43" s="1"/>
  <c r="O202" i="42"/>
  <c r="R202" i="42" s="1"/>
  <c r="O222" i="43"/>
  <c r="R222" i="43" s="1"/>
  <c r="O200" i="42"/>
  <c r="R200" i="42" s="1"/>
  <c r="O221" i="43"/>
  <c r="R221" i="43" s="1"/>
  <c r="O194" i="42"/>
  <c r="R194" i="42" s="1"/>
  <c r="O193" i="42"/>
  <c r="R193" i="42" s="1"/>
  <c r="H212" i="41"/>
  <c r="J212" i="41" s="1"/>
  <c r="I212" i="41"/>
  <c r="K212" i="41" s="1"/>
  <c r="H216" i="41"/>
  <c r="J216" i="41" s="1"/>
  <c r="I216" i="41"/>
  <c r="K216" i="41" s="1"/>
  <c r="L246" i="42"/>
  <c r="M238" i="42"/>
  <c r="N238" i="42" s="1"/>
  <c r="I241" i="41"/>
  <c r="K241" i="41" s="1"/>
  <c r="H241" i="41"/>
  <c r="J241" i="41" s="1"/>
  <c r="I242" i="41"/>
  <c r="K242" i="41" s="1"/>
  <c r="H242" i="41"/>
  <c r="J242" i="41" s="1"/>
  <c r="H233" i="41"/>
  <c r="J233" i="41" s="1"/>
  <c r="I233" i="41"/>
  <c r="K233" i="41" s="1"/>
  <c r="I239" i="41"/>
  <c r="K239" i="41" s="1"/>
  <c r="H239" i="41"/>
  <c r="J239" i="41" s="1"/>
  <c r="I244" i="41"/>
  <c r="K244" i="41" s="1"/>
  <c r="H244" i="41"/>
  <c r="J244" i="41" s="1"/>
  <c r="L220" i="42"/>
  <c r="L212" i="42"/>
  <c r="M201" i="41"/>
  <c r="N201" i="41" s="1"/>
  <c r="M193" i="41"/>
  <c r="N193" i="41" s="1"/>
  <c r="M227" i="42"/>
  <c r="N227" i="42" s="1"/>
  <c r="M215" i="42"/>
  <c r="N215" i="42" s="1"/>
  <c r="L226" i="42"/>
  <c r="L218" i="42"/>
  <c r="L210" i="42"/>
  <c r="M199" i="41"/>
  <c r="N199" i="41" s="1"/>
  <c r="M191" i="41"/>
  <c r="N191" i="41" s="1"/>
  <c r="M247" i="42"/>
  <c r="N247" i="42" s="1"/>
  <c r="H209" i="41"/>
  <c r="J209" i="41" s="1"/>
  <c r="I209" i="41"/>
  <c r="K209" i="41" s="1"/>
  <c r="H221" i="41"/>
  <c r="J221" i="41" s="1"/>
  <c r="I221" i="41"/>
  <c r="K221" i="41" s="1"/>
  <c r="L186" i="41"/>
  <c r="L219" i="42"/>
  <c r="H234" i="41"/>
  <c r="J234" i="41" s="1"/>
  <c r="I234" i="41"/>
  <c r="K234" i="41" s="1"/>
  <c r="I248" i="41"/>
  <c r="K248" i="41" s="1"/>
  <c r="H248" i="41"/>
  <c r="J248" i="41" s="1"/>
  <c r="R182" i="42"/>
  <c r="C14" i="42" s="1"/>
  <c r="H224" i="41"/>
  <c r="J224" i="41" s="1"/>
  <c r="I224" i="41"/>
  <c r="K224" i="41" s="1"/>
  <c r="L239" i="42"/>
  <c r="H213" i="41"/>
  <c r="J213" i="41" s="1"/>
  <c r="I213" i="41"/>
  <c r="K213" i="41" s="1"/>
  <c r="L202" i="41"/>
  <c r="I245" i="41"/>
  <c r="K245" i="41" s="1"/>
  <c r="H245" i="41"/>
  <c r="J245" i="41" s="1"/>
  <c r="I246" i="41"/>
  <c r="K246" i="41" s="1"/>
  <c r="H246" i="41"/>
  <c r="J246" i="41" s="1"/>
  <c r="M243" i="42"/>
  <c r="N243" i="42" s="1"/>
  <c r="L235" i="42"/>
  <c r="H210" i="41"/>
  <c r="J210" i="41" s="1"/>
  <c r="I210" i="41"/>
  <c r="K210" i="41" s="1"/>
  <c r="H214" i="41"/>
  <c r="J214" i="41" s="1"/>
  <c r="I214" i="41"/>
  <c r="K214" i="41" s="1"/>
  <c r="H218" i="41"/>
  <c r="J218" i="41" s="1"/>
  <c r="I218" i="41"/>
  <c r="K218" i="41" s="1"/>
  <c r="H222" i="41"/>
  <c r="J222" i="41" s="1"/>
  <c r="I222" i="41"/>
  <c r="K222" i="41" s="1"/>
  <c r="H226" i="41"/>
  <c r="J226" i="41" s="1"/>
  <c r="I226" i="41"/>
  <c r="K226" i="41" s="1"/>
  <c r="M225" i="42"/>
  <c r="N225" i="42" s="1"/>
  <c r="M217" i="42"/>
  <c r="N217" i="42" s="1"/>
  <c r="M209" i="42"/>
  <c r="N209" i="42" s="1"/>
  <c r="M198" i="41"/>
  <c r="N198" i="41" s="1"/>
  <c r="M190" i="41"/>
  <c r="N190" i="41" s="1"/>
  <c r="M192" i="41"/>
  <c r="N192" i="41" s="1"/>
  <c r="L250" i="42"/>
  <c r="M242" i="42"/>
  <c r="N242" i="42" s="1"/>
  <c r="L234" i="42"/>
  <c r="I249" i="41"/>
  <c r="K249" i="41" s="1"/>
  <c r="H249" i="41"/>
  <c r="J249" i="41" s="1"/>
  <c r="I250" i="41"/>
  <c r="K250" i="41" s="1"/>
  <c r="H250" i="41"/>
  <c r="J250" i="41" s="1"/>
  <c r="H235" i="41"/>
  <c r="J235" i="41" s="1"/>
  <c r="I235" i="41"/>
  <c r="K235" i="41" s="1"/>
  <c r="I247" i="41"/>
  <c r="K247" i="41" s="1"/>
  <c r="H247" i="41"/>
  <c r="J247" i="41" s="1"/>
  <c r="L224" i="42"/>
  <c r="L216" i="42"/>
  <c r="M197" i="41"/>
  <c r="N197" i="41" s="1"/>
  <c r="M189" i="41"/>
  <c r="N189" i="41" s="1"/>
  <c r="M223" i="42"/>
  <c r="N223" i="42" s="1"/>
  <c r="M211" i="42"/>
  <c r="N211" i="42" s="1"/>
  <c r="M245" i="42"/>
  <c r="N245" i="42" s="1"/>
  <c r="L237" i="42"/>
  <c r="L204" i="41"/>
  <c r="L196" i="41"/>
  <c r="M248" i="42"/>
  <c r="N248" i="42" s="1"/>
  <c r="L240" i="42"/>
  <c r="M232" i="42"/>
  <c r="N232" i="42" s="1"/>
  <c r="L222" i="42"/>
  <c r="L214" i="42"/>
  <c r="M203" i="41"/>
  <c r="N203" i="41" s="1"/>
  <c r="M195" i="41"/>
  <c r="N195" i="41" s="1"/>
  <c r="M187" i="41"/>
  <c r="N187" i="41" s="1"/>
  <c r="R213" i="43"/>
  <c r="H220" i="41"/>
  <c r="J220" i="41" s="1"/>
  <c r="I220" i="41"/>
  <c r="K220" i="41" s="1"/>
  <c r="H217" i="41"/>
  <c r="J217" i="41" s="1"/>
  <c r="I217" i="41"/>
  <c r="K217" i="41" s="1"/>
  <c r="H225" i="41"/>
  <c r="J225" i="41" s="1"/>
  <c r="I225" i="41"/>
  <c r="K225" i="41" s="1"/>
  <c r="L194" i="41"/>
  <c r="I243" i="41"/>
  <c r="K243" i="41" s="1"/>
  <c r="H243" i="41"/>
  <c r="J243" i="41" s="1"/>
  <c r="H211" i="41"/>
  <c r="J211" i="41" s="1"/>
  <c r="I211" i="41"/>
  <c r="K211" i="41" s="1"/>
  <c r="H215" i="41"/>
  <c r="J215" i="41" s="1"/>
  <c r="I215" i="41"/>
  <c r="K215" i="41" s="1"/>
  <c r="H219" i="41"/>
  <c r="J219" i="41" s="1"/>
  <c r="I219" i="41"/>
  <c r="K219" i="41" s="1"/>
  <c r="H223" i="41"/>
  <c r="J223" i="41" s="1"/>
  <c r="I223" i="41"/>
  <c r="K223" i="41" s="1"/>
  <c r="H227" i="41"/>
  <c r="J227" i="41" s="1"/>
  <c r="I227" i="41"/>
  <c r="K227" i="41" s="1"/>
  <c r="L221" i="42"/>
  <c r="L213" i="42"/>
  <c r="I237" i="41"/>
  <c r="K237" i="41" s="1"/>
  <c r="H237" i="41"/>
  <c r="J237" i="41" s="1"/>
  <c r="I238" i="41"/>
  <c r="K238" i="41" s="1"/>
  <c r="H238" i="41"/>
  <c r="J238" i="41" s="1"/>
  <c r="H232" i="41"/>
  <c r="J232" i="41" s="1"/>
  <c r="I232" i="41"/>
  <c r="K232" i="41" s="1"/>
  <c r="H236" i="41"/>
  <c r="J236" i="41" s="1"/>
  <c r="I236" i="41"/>
  <c r="K236" i="41" s="1"/>
  <c r="I240" i="41"/>
  <c r="K240" i="41" s="1"/>
  <c r="H240" i="41"/>
  <c r="J240" i="41" s="1"/>
  <c r="L249" i="42"/>
  <c r="M241" i="42"/>
  <c r="N241" i="42" s="1"/>
  <c r="M233" i="42"/>
  <c r="N233" i="42" s="1"/>
  <c r="M200" i="41"/>
  <c r="N200" i="41" s="1"/>
  <c r="M188" i="41"/>
  <c r="N188" i="41" s="1"/>
  <c r="L244" i="42"/>
  <c r="M236" i="42"/>
  <c r="N236" i="42" s="1"/>
  <c r="O173" i="38"/>
  <c r="R173" i="38" s="1"/>
  <c r="O178" i="38"/>
  <c r="R178" i="38" s="1"/>
  <c r="O171" i="38"/>
  <c r="R171" i="38" s="1"/>
  <c r="O170" i="38"/>
  <c r="R170" i="38" s="1"/>
  <c r="O165" i="38"/>
  <c r="R165" i="38" s="1"/>
  <c r="O163" i="38"/>
  <c r="R163" i="38" s="1"/>
  <c r="O195" i="39"/>
  <c r="R195" i="39" s="1"/>
  <c r="O189" i="39"/>
  <c r="R189" i="39" s="1"/>
  <c r="O179" i="38"/>
  <c r="R179" i="38" s="1"/>
  <c r="O187" i="39"/>
  <c r="R187" i="39" s="1"/>
  <c r="O197" i="39"/>
  <c r="R197" i="39" s="1"/>
  <c r="O199" i="39"/>
  <c r="R199" i="39" s="1"/>
  <c r="O181" i="38"/>
  <c r="R181" i="38" s="1"/>
  <c r="O202" i="39"/>
  <c r="R202" i="39" s="1"/>
  <c r="I212" i="38"/>
  <c r="K212" i="38" s="1"/>
  <c r="H212" i="38"/>
  <c r="J212" i="38" s="1"/>
  <c r="I209" i="38"/>
  <c r="K209" i="38" s="1"/>
  <c r="H209" i="38"/>
  <c r="J209" i="38" s="1"/>
  <c r="I225" i="38"/>
  <c r="K225" i="38" s="1"/>
  <c r="H225" i="38"/>
  <c r="J225" i="38" s="1"/>
  <c r="I222" i="38"/>
  <c r="K222" i="38" s="1"/>
  <c r="H222" i="38"/>
  <c r="J222" i="38" s="1"/>
  <c r="I219" i="38"/>
  <c r="K219" i="38" s="1"/>
  <c r="H219" i="38"/>
  <c r="J219" i="38" s="1"/>
  <c r="I235" i="38"/>
  <c r="K235" i="38" s="1"/>
  <c r="H235" i="38"/>
  <c r="J235" i="38" s="1"/>
  <c r="I239" i="38"/>
  <c r="K239" i="38" s="1"/>
  <c r="H239" i="38"/>
  <c r="J239" i="38" s="1"/>
  <c r="I243" i="38"/>
  <c r="K243" i="38" s="1"/>
  <c r="H243" i="38"/>
  <c r="J243" i="38" s="1"/>
  <c r="I247" i="38"/>
  <c r="K247" i="38" s="1"/>
  <c r="H247" i="38"/>
  <c r="J247" i="38" s="1"/>
  <c r="R201" i="39"/>
  <c r="R159" i="38"/>
  <c r="C13" i="38" s="1"/>
  <c r="M214" i="39"/>
  <c r="N214" i="39" s="1"/>
  <c r="M201" i="38"/>
  <c r="N201" i="38" s="1"/>
  <c r="M238" i="39"/>
  <c r="N238" i="39" s="1"/>
  <c r="M191" i="38"/>
  <c r="N191" i="38" s="1"/>
  <c r="I210" i="38"/>
  <c r="K210" i="38" s="1"/>
  <c r="H210" i="38"/>
  <c r="J210" i="38" s="1"/>
  <c r="M227" i="39"/>
  <c r="N227" i="39" s="1"/>
  <c r="M219" i="39"/>
  <c r="N219" i="39" s="1"/>
  <c r="I232" i="38"/>
  <c r="K232" i="38" s="1"/>
  <c r="H232" i="38"/>
  <c r="J232" i="38" s="1"/>
  <c r="I236" i="38"/>
  <c r="K236" i="38" s="1"/>
  <c r="H236" i="38"/>
  <c r="J236" i="38" s="1"/>
  <c r="I240" i="38"/>
  <c r="K240" i="38" s="1"/>
  <c r="H240" i="38"/>
  <c r="J240" i="38" s="1"/>
  <c r="I244" i="38"/>
  <c r="K244" i="38" s="1"/>
  <c r="H244" i="38"/>
  <c r="J244" i="38" s="1"/>
  <c r="I248" i="38"/>
  <c r="K248" i="38" s="1"/>
  <c r="H248" i="38"/>
  <c r="J248" i="38" s="1"/>
  <c r="R180" i="38"/>
  <c r="R191" i="39"/>
  <c r="M212" i="39"/>
  <c r="N212" i="39" s="1"/>
  <c r="M193" i="38"/>
  <c r="N193" i="38" s="1"/>
  <c r="M218" i="39"/>
  <c r="N218" i="39" s="1"/>
  <c r="M204" i="38"/>
  <c r="N204" i="38" s="1"/>
  <c r="I216" i="38"/>
  <c r="K216" i="38" s="1"/>
  <c r="H216" i="38"/>
  <c r="J216" i="38" s="1"/>
  <c r="I223" i="38"/>
  <c r="K223" i="38" s="1"/>
  <c r="H223" i="38"/>
  <c r="J223" i="38" s="1"/>
  <c r="M216" i="39"/>
  <c r="N216" i="39" s="1"/>
  <c r="M243" i="39"/>
  <c r="N243" i="39" s="1"/>
  <c r="M198" i="38"/>
  <c r="N198" i="38" s="1"/>
  <c r="M221" i="39"/>
  <c r="N221" i="39" s="1"/>
  <c r="M225" i="39"/>
  <c r="N225" i="39" s="1"/>
  <c r="M233" i="39"/>
  <c r="N233" i="39" s="1"/>
  <c r="M235" i="39"/>
  <c r="N235" i="39" s="1"/>
  <c r="I220" i="38"/>
  <c r="K220" i="38" s="1"/>
  <c r="H220" i="38"/>
  <c r="J220" i="38" s="1"/>
  <c r="I217" i="38"/>
  <c r="K217" i="38" s="1"/>
  <c r="H217" i="38"/>
  <c r="J217" i="38" s="1"/>
  <c r="I214" i="38"/>
  <c r="K214" i="38" s="1"/>
  <c r="H214" i="38"/>
  <c r="J214" i="38" s="1"/>
  <c r="I211" i="38"/>
  <c r="K211" i="38" s="1"/>
  <c r="H211" i="38"/>
  <c r="J211" i="38" s="1"/>
  <c r="I227" i="38"/>
  <c r="K227" i="38" s="1"/>
  <c r="H227" i="38"/>
  <c r="J227" i="38" s="1"/>
  <c r="M250" i="39"/>
  <c r="N250" i="39" s="1"/>
  <c r="M248" i="39"/>
  <c r="N248" i="39" s="1"/>
  <c r="M194" i="38"/>
  <c r="N194" i="38" s="1"/>
  <c r="M186" i="38"/>
  <c r="N186" i="38" s="1"/>
  <c r="I233" i="38"/>
  <c r="K233" i="38" s="1"/>
  <c r="H233" i="38"/>
  <c r="J233" i="38" s="1"/>
  <c r="I237" i="38"/>
  <c r="K237" i="38" s="1"/>
  <c r="H237" i="38"/>
  <c r="J237" i="38" s="1"/>
  <c r="I241" i="38"/>
  <c r="K241" i="38" s="1"/>
  <c r="H241" i="38"/>
  <c r="J241" i="38" s="1"/>
  <c r="I245" i="38"/>
  <c r="K245" i="38" s="1"/>
  <c r="H245" i="38"/>
  <c r="J245" i="38" s="1"/>
  <c r="I249" i="38"/>
  <c r="K249" i="38" s="1"/>
  <c r="H249" i="38"/>
  <c r="J249" i="38" s="1"/>
  <c r="R198" i="39"/>
  <c r="R177" i="38"/>
  <c r="M223" i="39"/>
  <c r="N223" i="39" s="1"/>
  <c r="M226" i="39"/>
  <c r="N226" i="39" s="1"/>
  <c r="M211" i="39"/>
  <c r="N211" i="39" s="1"/>
  <c r="I213" i="38"/>
  <c r="K213" i="38" s="1"/>
  <c r="H213" i="38"/>
  <c r="J213" i="38" s="1"/>
  <c r="I226" i="38"/>
  <c r="K226" i="38" s="1"/>
  <c r="H226" i="38"/>
  <c r="J226" i="38" s="1"/>
  <c r="M246" i="39"/>
  <c r="N246" i="39" s="1"/>
  <c r="M236" i="39"/>
  <c r="N236" i="39" s="1"/>
  <c r="M197" i="38"/>
  <c r="N197" i="38" s="1"/>
  <c r="M213" i="39"/>
  <c r="N213" i="39" s="1"/>
  <c r="M222" i="39"/>
  <c r="N222" i="39" s="1"/>
  <c r="L241" i="39"/>
  <c r="L240" i="39"/>
  <c r="L232" i="39"/>
  <c r="M202" i="38"/>
  <c r="N202" i="38" s="1"/>
  <c r="M189" i="38"/>
  <c r="N189" i="38" s="1"/>
  <c r="M196" i="38"/>
  <c r="N196" i="38" s="1"/>
  <c r="L244" i="39"/>
  <c r="L192" i="38"/>
  <c r="L203" i="38"/>
  <c r="M209" i="39"/>
  <c r="N209" i="39" s="1"/>
  <c r="M220" i="39"/>
  <c r="N220" i="39" s="1"/>
  <c r="M237" i="39"/>
  <c r="N237" i="39" s="1"/>
  <c r="M188" i="38"/>
  <c r="N188" i="38" s="1"/>
  <c r="L224" i="39"/>
  <c r="L215" i="39"/>
  <c r="L249" i="39"/>
  <c r="L234" i="39"/>
  <c r="L242" i="39"/>
  <c r="M195" i="38"/>
  <c r="N195" i="38" s="1"/>
  <c r="M187" i="38"/>
  <c r="N187" i="38" s="1"/>
  <c r="M199" i="38"/>
  <c r="N199" i="38" s="1"/>
  <c r="I224" i="38"/>
  <c r="K224" i="38" s="1"/>
  <c r="H224" i="38"/>
  <c r="J224" i="38" s="1"/>
  <c r="I221" i="38"/>
  <c r="K221" i="38" s="1"/>
  <c r="H221" i="38"/>
  <c r="J221" i="38" s="1"/>
  <c r="I218" i="38"/>
  <c r="K218" i="38" s="1"/>
  <c r="H218" i="38"/>
  <c r="J218" i="38" s="1"/>
  <c r="I215" i="38"/>
  <c r="K215" i="38" s="1"/>
  <c r="H215" i="38"/>
  <c r="J215" i="38" s="1"/>
  <c r="M217" i="39"/>
  <c r="N217" i="39" s="1"/>
  <c r="M210" i="39"/>
  <c r="N210" i="39" s="1"/>
  <c r="L245" i="39"/>
  <c r="L247" i="39"/>
  <c r="L239" i="39"/>
  <c r="L190" i="38"/>
  <c r="L200" i="38"/>
  <c r="I234" i="38"/>
  <c r="K234" i="38" s="1"/>
  <c r="H234" i="38"/>
  <c r="J234" i="38" s="1"/>
  <c r="I238" i="38"/>
  <c r="K238" i="38" s="1"/>
  <c r="H238" i="38"/>
  <c r="J238" i="38" s="1"/>
  <c r="I242" i="38"/>
  <c r="K242" i="38" s="1"/>
  <c r="H242" i="38"/>
  <c r="J242" i="38" s="1"/>
  <c r="I246" i="38"/>
  <c r="K246" i="38" s="1"/>
  <c r="H246" i="38"/>
  <c r="J246" i="38" s="1"/>
  <c r="I250" i="38"/>
  <c r="K250" i="38" s="1"/>
  <c r="H250" i="38"/>
  <c r="J250" i="38" s="1"/>
  <c r="R182" i="39"/>
  <c r="C14" i="39" s="1"/>
  <c r="O220" i="37"/>
  <c r="R220" i="37" s="1"/>
  <c r="O250" i="37"/>
  <c r="R250" i="37" s="1"/>
  <c r="O223" i="37"/>
  <c r="R223" i="37" s="1"/>
  <c r="O218" i="37"/>
  <c r="R218" i="37" s="1"/>
  <c r="O225" i="37"/>
  <c r="R225" i="37" s="1"/>
  <c r="O219" i="37"/>
  <c r="R219" i="37" s="1"/>
  <c r="O236" i="37"/>
  <c r="R236" i="37" s="1"/>
  <c r="O224" i="37"/>
  <c r="R224" i="37" s="1"/>
  <c r="O210" i="37"/>
  <c r="R210" i="37" s="1"/>
  <c r="O242" i="37"/>
  <c r="R242" i="37" s="1"/>
  <c r="O215" i="37"/>
  <c r="R215" i="37" s="1"/>
  <c r="O221" i="37"/>
  <c r="R221" i="37" s="1"/>
  <c r="O214" i="37"/>
  <c r="R214" i="37" s="1"/>
  <c r="O232" i="37"/>
  <c r="R232" i="37" s="1"/>
  <c r="O246" i="37"/>
  <c r="R246" i="37" s="1"/>
  <c r="O237" i="37"/>
  <c r="R237" i="37" s="1"/>
  <c r="O227" i="37"/>
  <c r="R227" i="37" s="1"/>
  <c r="O226" i="37"/>
  <c r="R226" i="37" s="1"/>
  <c r="O248" i="37"/>
  <c r="R248" i="37" s="1"/>
  <c r="O209" i="37"/>
  <c r="R209" i="37" s="1"/>
  <c r="O212" i="37"/>
  <c r="R212" i="37" s="1"/>
  <c r="O234" i="37"/>
  <c r="R234" i="37" s="1"/>
  <c r="O216" i="37"/>
  <c r="R216" i="37" s="1"/>
  <c r="O243" i="37"/>
  <c r="R243" i="37" s="1"/>
  <c r="R205" i="37"/>
  <c r="C15" i="37" s="1"/>
  <c r="O210" i="45" l="1"/>
  <c r="R210" i="45" s="1"/>
  <c r="O214" i="45"/>
  <c r="R214" i="45" s="1"/>
  <c r="L250" i="38"/>
  <c r="L242" i="38"/>
  <c r="L234" i="38"/>
  <c r="O223" i="45"/>
  <c r="R223" i="45" s="1"/>
  <c r="O236" i="45"/>
  <c r="R236" i="45" s="1"/>
  <c r="O238" i="45"/>
  <c r="R238" i="45" s="1"/>
  <c r="O213" i="45"/>
  <c r="O250" i="45"/>
  <c r="R250" i="45" s="1"/>
  <c r="O211" i="45"/>
  <c r="R211" i="45" s="1"/>
  <c r="O218" i="45"/>
  <c r="R218" i="45" s="1"/>
  <c r="O225" i="45"/>
  <c r="R225" i="45" s="1"/>
  <c r="O227" i="45"/>
  <c r="O226" i="45"/>
  <c r="L216" i="38"/>
  <c r="C18" i="44"/>
  <c r="I29" i="26" s="1"/>
  <c r="O221" i="42"/>
  <c r="R221" i="42" s="1"/>
  <c r="O192" i="38"/>
  <c r="R192" i="38" s="1"/>
  <c r="O214" i="42"/>
  <c r="R214" i="42" s="1"/>
  <c r="O200" i="38"/>
  <c r="R200" i="38" s="1"/>
  <c r="O222" i="42"/>
  <c r="R222" i="42" s="1"/>
  <c r="O190" i="38"/>
  <c r="R190" i="38" s="1"/>
  <c r="O213" i="42"/>
  <c r="R213" i="42" s="1"/>
  <c r="O203" i="38"/>
  <c r="L248" i="38"/>
  <c r="L240" i="38"/>
  <c r="L232" i="38"/>
  <c r="L210" i="38"/>
  <c r="L243" i="38"/>
  <c r="L235" i="38"/>
  <c r="L222" i="38"/>
  <c r="L209" i="38"/>
  <c r="L238" i="41"/>
  <c r="L243" i="41"/>
  <c r="L247" i="41"/>
  <c r="L250" i="41"/>
  <c r="L209" i="41"/>
  <c r="L235" i="41"/>
  <c r="L213" i="41"/>
  <c r="O212" i="45"/>
  <c r="R212" i="45" s="1"/>
  <c r="O237" i="45"/>
  <c r="R237" i="45" s="1"/>
  <c r="O219" i="42"/>
  <c r="R219" i="42" s="1"/>
  <c r="O239" i="42"/>
  <c r="R239" i="42" s="1"/>
  <c r="O217" i="45"/>
  <c r="R217" i="45" s="1"/>
  <c r="O232" i="45"/>
  <c r="R232" i="45" s="1"/>
  <c r="L240" i="41"/>
  <c r="M232" i="41"/>
  <c r="N232" i="41" s="1"/>
  <c r="L237" i="41"/>
  <c r="M227" i="41"/>
  <c r="N227" i="41" s="1"/>
  <c r="M219" i="41"/>
  <c r="N219" i="41" s="1"/>
  <c r="M211" i="41"/>
  <c r="N211" i="41" s="1"/>
  <c r="L244" i="41"/>
  <c r="M233" i="41"/>
  <c r="N233" i="41" s="1"/>
  <c r="L241" i="41"/>
  <c r="M216" i="41"/>
  <c r="N216" i="41" s="1"/>
  <c r="L225" i="41"/>
  <c r="L220" i="41"/>
  <c r="L222" i="41"/>
  <c r="L214" i="41"/>
  <c r="M245" i="41"/>
  <c r="N245" i="41" s="1"/>
  <c r="L218" i="38"/>
  <c r="L224" i="38"/>
  <c r="L226" i="38"/>
  <c r="L245" i="38"/>
  <c r="L237" i="38"/>
  <c r="L227" i="38"/>
  <c r="L214" i="38"/>
  <c r="L220" i="38"/>
  <c r="M217" i="41"/>
  <c r="N217" i="41" s="1"/>
  <c r="M226" i="41"/>
  <c r="N226" i="41" s="1"/>
  <c r="M218" i="41"/>
  <c r="N218" i="41" s="1"/>
  <c r="M210" i="41"/>
  <c r="N210" i="41" s="1"/>
  <c r="L246" i="41"/>
  <c r="M224" i="41"/>
  <c r="N224" i="41" s="1"/>
  <c r="M239" i="41"/>
  <c r="N239" i="41" s="1"/>
  <c r="M242" i="41"/>
  <c r="N242" i="41" s="1"/>
  <c r="L212" i="41"/>
  <c r="M223" i="38"/>
  <c r="N223" i="38" s="1"/>
  <c r="M244" i="38"/>
  <c r="N244" i="38" s="1"/>
  <c r="M236" i="38"/>
  <c r="N236" i="38" s="1"/>
  <c r="M215" i="38"/>
  <c r="N215" i="38" s="1"/>
  <c r="M221" i="38"/>
  <c r="N221" i="38" s="1"/>
  <c r="M213" i="38"/>
  <c r="N213" i="38" s="1"/>
  <c r="R203" i="38"/>
  <c r="M246" i="38"/>
  <c r="N246" i="38" s="1"/>
  <c r="M238" i="38"/>
  <c r="N238" i="38" s="1"/>
  <c r="M249" i="38"/>
  <c r="N249" i="38" s="1"/>
  <c r="M241" i="38"/>
  <c r="N241" i="38" s="1"/>
  <c r="M233" i="38"/>
  <c r="N233" i="38" s="1"/>
  <c r="M211" i="38"/>
  <c r="N211" i="38" s="1"/>
  <c r="M217" i="38"/>
  <c r="N217" i="38" s="1"/>
  <c r="M247" i="38"/>
  <c r="N247" i="38" s="1"/>
  <c r="M239" i="38"/>
  <c r="N239" i="38" s="1"/>
  <c r="M219" i="38"/>
  <c r="N219" i="38" s="1"/>
  <c r="M225" i="38"/>
  <c r="N225" i="38" s="1"/>
  <c r="M212" i="38"/>
  <c r="N212" i="38" s="1"/>
  <c r="O245" i="39"/>
  <c r="R245" i="39" s="1"/>
  <c r="O224" i="39"/>
  <c r="R224" i="39" s="1"/>
  <c r="O249" i="39"/>
  <c r="R249" i="39" s="1"/>
  <c r="O242" i="39"/>
  <c r="R242" i="39" s="1"/>
  <c r="O240" i="39"/>
  <c r="R240" i="39" s="1"/>
  <c r="O241" i="39"/>
  <c r="R241" i="39" s="1"/>
  <c r="O232" i="39"/>
  <c r="R232" i="39" s="1"/>
  <c r="O244" i="39"/>
  <c r="R244" i="39" s="1"/>
  <c r="O234" i="39"/>
  <c r="R234" i="39" s="1"/>
  <c r="O239" i="39"/>
  <c r="R239" i="39" s="1"/>
  <c r="O215" i="39"/>
  <c r="R215" i="39" s="1"/>
  <c r="O247" i="39"/>
  <c r="R247" i="39" s="1"/>
  <c r="R205" i="39"/>
  <c r="C15" i="39" s="1"/>
  <c r="M236" i="41"/>
  <c r="N236" i="41" s="1"/>
  <c r="M223" i="41"/>
  <c r="N223" i="41" s="1"/>
  <c r="M215" i="41"/>
  <c r="N215" i="41" s="1"/>
  <c r="M248" i="41"/>
  <c r="N248" i="41" s="1"/>
  <c r="M249" i="41"/>
  <c r="N249" i="41" s="1"/>
  <c r="M234" i="41"/>
  <c r="N234" i="41" s="1"/>
  <c r="M221" i="41"/>
  <c r="N221" i="41" s="1"/>
  <c r="O226" i="42"/>
  <c r="R226" i="42" s="1"/>
  <c r="O224" i="42"/>
  <c r="R224" i="42" s="1"/>
  <c r="O220" i="42"/>
  <c r="R220" i="42" s="1"/>
  <c r="O237" i="42"/>
  <c r="R237" i="42" s="1"/>
  <c r="O234" i="42"/>
  <c r="R234" i="42" s="1"/>
  <c r="O249" i="42"/>
  <c r="R249" i="42" s="1"/>
  <c r="O250" i="42"/>
  <c r="R250" i="42" s="1"/>
  <c r="O244" i="42"/>
  <c r="R244" i="42" s="1"/>
  <c r="O240" i="42"/>
  <c r="R240" i="42" s="1"/>
  <c r="O246" i="42"/>
  <c r="R246" i="42" s="1"/>
  <c r="O210" i="42"/>
  <c r="R210" i="42" s="1"/>
  <c r="O218" i="42"/>
  <c r="R218" i="42" s="1"/>
  <c r="O216" i="42"/>
  <c r="R216" i="42" s="1"/>
  <c r="O235" i="42"/>
  <c r="R235" i="42" s="1"/>
  <c r="O212" i="42"/>
  <c r="R212" i="42" s="1"/>
  <c r="O235" i="45"/>
  <c r="R235" i="45" s="1"/>
  <c r="O233" i="45"/>
  <c r="R233" i="45" s="1"/>
  <c r="O224" i="45"/>
  <c r="R224" i="45" s="1"/>
  <c r="O215" i="45"/>
  <c r="R215" i="45" s="1"/>
  <c r="O239" i="45"/>
  <c r="R239" i="45" s="1"/>
  <c r="O241" i="45"/>
  <c r="R241" i="45" s="1"/>
  <c r="R226" i="45"/>
  <c r="O247" i="45"/>
  <c r="R247" i="45" s="1"/>
  <c r="O219" i="45"/>
  <c r="R219" i="45" s="1"/>
  <c r="O246" i="45"/>
  <c r="R246" i="45" s="1"/>
  <c r="O244" i="45"/>
  <c r="R244" i="45" s="1"/>
  <c r="O245" i="45"/>
  <c r="R245" i="45" s="1"/>
  <c r="O221" i="45"/>
  <c r="R221" i="45" s="1"/>
  <c r="O222" i="45"/>
  <c r="R222" i="45" s="1"/>
  <c r="O249" i="45"/>
  <c r="R249" i="45" s="1"/>
  <c r="O243" i="45"/>
  <c r="R243" i="45" s="1"/>
  <c r="O209" i="45"/>
  <c r="R209" i="45" s="1"/>
  <c r="O216" i="45"/>
  <c r="R216" i="45" s="1"/>
  <c r="O242" i="45"/>
  <c r="R242" i="45" s="1"/>
  <c r="O234" i="45"/>
  <c r="R234" i="45" s="1"/>
  <c r="O248" i="45"/>
  <c r="R248" i="45" s="1"/>
  <c r="O240" i="45"/>
  <c r="R240" i="45" s="1"/>
  <c r="O220" i="45"/>
  <c r="R220" i="45" s="1"/>
  <c r="R205" i="45"/>
  <c r="C15" i="45" s="1"/>
  <c r="R213" i="45"/>
  <c r="R227" i="45"/>
  <c r="O232" i="42"/>
  <c r="R232" i="42" s="1"/>
  <c r="O223" i="42"/>
  <c r="R223" i="42" s="1"/>
  <c r="O217" i="42"/>
  <c r="R217" i="42" s="1"/>
  <c r="O227" i="42"/>
  <c r="R227" i="42" s="1"/>
  <c r="O241" i="42"/>
  <c r="R241" i="42" s="1"/>
  <c r="O243" i="42"/>
  <c r="R243" i="42" s="1"/>
  <c r="O225" i="42"/>
  <c r="R225" i="42" s="1"/>
  <c r="O247" i="42"/>
  <c r="R247" i="42" s="1"/>
  <c r="O245" i="42"/>
  <c r="R245" i="42" s="1"/>
  <c r="O248" i="42"/>
  <c r="R248" i="42" s="1"/>
  <c r="O242" i="42"/>
  <c r="R242" i="42" s="1"/>
  <c r="O236" i="42"/>
  <c r="R236" i="42" s="1"/>
  <c r="O233" i="42"/>
  <c r="R233" i="42" s="1"/>
  <c r="O211" i="42"/>
  <c r="R211" i="42" s="1"/>
  <c r="O209" i="42"/>
  <c r="R209" i="42" s="1"/>
  <c r="O215" i="42"/>
  <c r="R215" i="42" s="1"/>
  <c r="O238" i="42"/>
  <c r="R238" i="42" s="1"/>
  <c r="M222" i="41"/>
  <c r="N222" i="41" s="1"/>
  <c r="M214" i="41"/>
  <c r="N214" i="41" s="1"/>
  <c r="L245" i="41"/>
  <c r="M238" i="41"/>
  <c r="N238" i="41" s="1"/>
  <c r="L215" i="41"/>
  <c r="R228" i="43"/>
  <c r="C16" i="43" s="1"/>
  <c r="R205" i="42"/>
  <c r="C15" i="42" s="1"/>
  <c r="L223" i="41"/>
  <c r="M243" i="41"/>
  <c r="N243" i="41" s="1"/>
  <c r="M250" i="41"/>
  <c r="N250" i="41" s="1"/>
  <c r="L234" i="41"/>
  <c r="L221" i="41"/>
  <c r="M244" i="41"/>
  <c r="N244" i="41" s="1"/>
  <c r="L233" i="41"/>
  <c r="M241" i="41"/>
  <c r="N241" i="41" s="1"/>
  <c r="L216" i="41"/>
  <c r="L236" i="41"/>
  <c r="L217" i="41"/>
  <c r="M247" i="41"/>
  <c r="N247" i="41" s="1"/>
  <c r="M240" i="41"/>
  <c r="N240" i="41" s="1"/>
  <c r="L232" i="41"/>
  <c r="M237" i="41"/>
  <c r="N237" i="41" s="1"/>
  <c r="L227" i="41"/>
  <c r="L219" i="41"/>
  <c r="L211" i="41"/>
  <c r="M225" i="41"/>
  <c r="N225" i="41" s="1"/>
  <c r="M220" i="41"/>
  <c r="N220" i="41" s="1"/>
  <c r="M235" i="41"/>
  <c r="N235" i="41" s="1"/>
  <c r="L249" i="41"/>
  <c r="L226" i="41"/>
  <c r="L218" i="41"/>
  <c r="L210" i="41"/>
  <c r="M246" i="41"/>
  <c r="N246" i="41" s="1"/>
  <c r="M213" i="41"/>
  <c r="N213" i="41" s="1"/>
  <c r="L224" i="41"/>
  <c r="L248" i="41"/>
  <c r="M209" i="41"/>
  <c r="N209" i="41" s="1"/>
  <c r="L239" i="41"/>
  <c r="L242" i="41"/>
  <c r="M212" i="41"/>
  <c r="N212" i="41" s="1"/>
  <c r="R251" i="43"/>
  <c r="C17" i="43" s="1"/>
  <c r="O187" i="38"/>
  <c r="R187" i="38" s="1"/>
  <c r="O237" i="39"/>
  <c r="R237" i="39" s="1"/>
  <c r="O202" i="38"/>
  <c r="R202" i="38" s="1"/>
  <c r="O222" i="39"/>
  <c r="R222" i="39" s="1"/>
  <c r="O246" i="39"/>
  <c r="R246" i="39" s="1"/>
  <c r="O248" i="39"/>
  <c r="R248" i="39" s="1"/>
  <c r="O235" i="39"/>
  <c r="R235" i="39" s="1"/>
  <c r="O198" i="38"/>
  <c r="R198" i="38" s="1"/>
  <c r="O218" i="39"/>
  <c r="R218" i="39" s="1"/>
  <c r="O227" i="39"/>
  <c r="R227" i="39" s="1"/>
  <c r="O238" i="39"/>
  <c r="R238" i="39" s="1"/>
  <c r="O211" i="39"/>
  <c r="R211" i="39" s="1"/>
  <c r="O250" i="39"/>
  <c r="R250" i="39" s="1"/>
  <c r="O233" i="39"/>
  <c r="R233" i="39" s="1"/>
  <c r="O201" i="38"/>
  <c r="R201" i="38" s="1"/>
  <c r="O210" i="39"/>
  <c r="R210" i="39" s="1"/>
  <c r="O195" i="38"/>
  <c r="R195" i="38" s="1"/>
  <c r="O213" i="39"/>
  <c r="R213" i="39" s="1"/>
  <c r="O243" i="39"/>
  <c r="R243" i="39" s="1"/>
  <c r="O193" i="38"/>
  <c r="R193" i="38" s="1"/>
  <c r="O196" i="38"/>
  <c r="R196" i="38" s="1"/>
  <c r="O197" i="38"/>
  <c r="R197" i="38" s="1"/>
  <c r="O226" i="39"/>
  <c r="R226" i="39" s="1"/>
  <c r="O186" i="38"/>
  <c r="R186" i="38" s="1"/>
  <c r="O216" i="39"/>
  <c r="R216" i="39" s="1"/>
  <c r="O212" i="39"/>
  <c r="R212" i="39" s="1"/>
  <c r="O214" i="39"/>
  <c r="R214" i="39" s="1"/>
  <c r="O220" i="39"/>
  <c r="R220" i="39" s="1"/>
  <c r="O217" i="39"/>
  <c r="R217" i="39" s="1"/>
  <c r="O209" i="39"/>
  <c r="R209" i="39" s="1"/>
  <c r="O225" i="39"/>
  <c r="R225" i="39" s="1"/>
  <c r="O199" i="38"/>
  <c r="R199" i="38" s="1"/>
  <c r="O188" i="38"/>
  <c r="R188" i="38" s="1"/>
  <c r="O189" i="38"/>
  <c r="R189" i="38" s="1"/>
  <c r="O236" i="39"/>
  <c r="R236" i="39" s="1"/>
  <c r="O223" i="39"/>
  <c r="R223" i="39" s="1"/>
  <c r="O194" i="38"/>
  <c r="R194" i="38" s="1"/>
  <c r="O221" i="39"/>
  <c r="R221" i="39" s="1"/>
  <c r="O204" i="38"/>
  <c r="R204" i="38" s="1"/>
  <c r="O219" i="39"/>
  <c r="R219" i="39" s="1"/>
  <c r="O191" i="38"/>
  <c r="R191" i="38" s="1"/>
  <c r="L246" i="38"/>
  <c r="L238" i="38"/>
  <c r="L249" i="38"/>
  <c r="L241" i="38"/>
  <c r="L233" i="38"/>
  <c r="L211" i="38"/>
  <c r="L217" i="38"/>
  <c r="L247" i="38"/>
  <c r="L239" i="38"/>
  <c r="L219" i="38"/>
  <c r="L225" i="38"/>
  <c r="L212" i="38"/>
  <c r="R182" i="38"/>
  <c r="C14" i="38" s="1"/>
  <c r="M218" i="38"/>
  <c r="N218" i="38" s="1"/>
  <c r="M240" i="38"/>
  <c r="N240" i="38" s="1"/>
  <c r="M210" i="38"/>
  <c r="N210" i="38" s="1"/>
  <c r="M224" i="38"/>
  <c r="N224" i="38" s="1"/>
  <c r="M226" i="38"/>
  <c r="N226" i="38" s="1"/>
  <c r="M216" i="38"/>
  <c r="N216" i="38" s="1"/>
  <c r="M248" i="38"/>
  <c r="N248" i="38" s="1"/>
  <c r="M232" i="38"/>
  <c r="N232" i="38" s="1"/>
  <c r="M250" i="38"/>
  <c r="N250" i="38" s="1"/>
  <c r="M242" i="38"/>
  <c r="N242" i="38" s="1"/>
  <c r="M234" i="38"/>
  <c r="N234" i="38" s="1"/>
  <c r="L215" i="38"/>
  <c r="L221" i="38"/>
  <c r="L213" i="38"/>
  <c r="M245" i="38"/>
  <c r="N245" i="38" s="1"/>
  <c r="M237" i="38"/>
  <c r="N237" i="38" s="1"/>
  <c r="M227" i="38"/>
  <c r="N227" i="38" s="1"/>
  <c r="M214" i="38"/>
  <c r="N214" i="38" s="1"/>
  <c r="M220" i="38"/>
  <c r="N220" i="38" s="1"/>
  <c r="L223" i="38"/>
  <c r="L244" i="38"/>
  <c r="L236" i="38"/>
  <c r="M243" i="38"/>
  <c r="N243" i="38" s="1"/>
  <c r="M235" i="38"/>
  <c r="N235" i="38" s="1"/>
  <c r="M222" i="38"/>
  <c r="N222" i="38" s="1"/>
  <c r="M209" i="38"/>
  <c r="N209" i="38" s="1"/>
  <c r="R228" i="37"/>
  <c r="C16" i="37" s="1"/>
  <c r="R251" i="37"/>
  <c r="C17" i="37" s="1"/>
  <c r="C18" i="43" l="1"/>
  <c r="I28" i="26" s="1"/>
  <c r="C18" i="37"/>
  <c r="I22" i="26" s="1"/>
  <c r="O239" i="38"/>
  <c r="R239" i="38" s="1"/>
  <c r="O233" i="38"/>
  <c r="O246" i="38"/>
  <c r="R246" i="38" s="1"/>
  <c r="O215" i="38"/>
  <c r="R215" i="38" s="1"/>
  <c r="O247" i="38"/>
  <c r="R247" i="38" s="1"/>
  <c r="O236" i="38"/>
  <c r="R236" i="38" s="1"/>
  <c r="O217" i="38"/>
  <c r="R217" i="38" s="1"/>
  <c r="O213" i="38"/>
  <c r="R213" i="38" s="1"/>
  <c r="O212" i="38"/>
  <c r="R212" i="38" s="1"/>
  <c r="O241" i="38"/>
  <c r="R241" i="38" s="1"/>
  <c r="O225" i="38"/>
  <c r="R225" i="38" s="1"/>
  <c r="O249" i="38"/>
  <c r="R249" i="38" s="1"/>
  <c r="O244" i="38"/>
  <c r="R244" i="38" s="1"/>
  <c r="O219" i="38"/>
  <c r="R219" i="38" s="1"/>
  <c r="O211" i="38"/>
  <c r="R211" i="38" s="1"/>
  <c r="O238" i="38"/>
  <c r="R238" i="38" s="1"/>
  <c r="O221" i="38"/>
  <c r="R221" i="38" s="1"/>
  <c r="O223" i="38"/>
  <c r="R223" i="38" s="1"/>
  <c r="R228" i="45"/>
  <c r="C16" i="45" s="1"/>
  <c r="R251" i="45"/>
  <c r="C17" i="45" s="1"/>
  <c r="R228" i="42"/>
  <c r="C16" i="42" s="1"/>
  <c r="R251" i="42"/>
  <c r="C17" i="42" s="1"/>
  <c r="O243" i="38"/>
  <c r="R243" i="38" s="1"/>
  <c r="O234" i="38"/>
  <c r="R234" i="38" s="1"/>
  <c r="O210" i="38"/>
  <c r="R210" i="38" s="1"/>
  <c r="O209" i="38"/>
  <c r="R209" i="38" s="1"/>
  <c r="O242" i="38"/>
  <c r="R242" i="38" s="1"/>
  <c r="O216" i="38"/>
  <c r="R216" i="38" s="1"/>
  <c r="O240" i="38"/>
  <c r="R240" i="38" s="1"/>
  <c r="O220" i="38"/>
  <c r="R220" i="38" s="1"/>
  <c r="O245" i="38"/>
  <c r="R245" i="38" s="1"/>
  <c r="O248" i="38"/>
  <c r="R248" i="38" s="1"/>
  <c r="O214" i="38"/>
  <c r="R214" i="38" s="1"/>
  <c r="O222" i="38"/>
  <c r="R222" i="38" s="1"/>
  <c r="O227" i="38"/>
  <c r="R227" i="38" s="1"/>
  <c r="O250" i="38"/>
  <c r="R250" i="38" s="1"/>
  <c r="O226" i="38"/>
  <c r="R226" i="38" s="1"/>
  <c r="O218" i="38"/>
  <c r="R218" i="38" s="1"/>
  <c r="O235" i="38"/>
  <c r="R235" i="38" s="1"/>
  <c r="O237" i="38"/>
  <c r="R237" i="38" s="1"/>
  <c r="O232" i="38"/>
  <c r="R232" i="38" s="1"/>
  <c r="O224" i="38"/>
  <c r="R224" i="38" s="1"/>
  <c r="R251" i="39"/>
  <c r="C17" i="39" s="1"/>
  <c r="R228" i="39"/>
  <c r="C16" i="39" s="1"/>
  <c r="R205" i="38"/>
  <c r="C15" i="38" s="1"/>
  <c r="R233" i="38"/>
  <c r="C18" i="42" l="1"/>
  <c r="I27" i="26" s="1"/>
  <c r="C18" i="39"/>
  <c r="I24" i="26" s="1"/>
  <c r="C18" i="45"/>
  <c r="I30" i="26" s="1"/>
  <c r="R228" i="38"/>
  <c r="C16" i="38" s="1"/>
  <c r="R251" i="38"/>
  <c r="C17" i="38" s="1"/>
  <c r="O52" i="41" l="1"/>
  <c r="R52" i="41" s="1"/>
  <c r="O42" i="41"/>
  <c r="R42" i="41" s="1"/>
  <c r="O37" i="41"/>
  <c r="R37" i="41" s="1"/>
  <c r="O32" i="41"/>
  <c r="R32" i="41" s="1"/>
  <c r="O54" i="41"/>
  <c r="R54" i="41" s="1"/>
  <c r="O59" i="41"/>
  <c r="R59" i="41" s="1"/>
  <c r="O56" i="41"/>
  <c r="R56" i="41" s="1"/>
  <c r="O61" i="41"/>
  <c r="R61" i="41" s="1"/>
  <c r="O66" i="41"/>
  <c r="R66" i="41" s="1"/>
  <c r="O75" i="41"/>
  <c r="R75" i="41" s="1"/>
  <c r="O81" i="41"/>
  <c r="R81" i="41" s="1"/>
  <c r="O110" i="41"/>
  <c r="R110" i="41" s="1"/>
  <c r="O192" i="41"/>
  <c r="R192" i="41" s="1"/>
  <c r="O201" i="41"/>
  <c r="R201" i="41" s="1"/>
  <c r="O209" i="41"/>
  <c r="R209" i="41" s="1"/>
  <c r="O38" i="41"/>
  <c r="R38" i="41" s="1"/>
  <c r="O26" i="41"/>
  <c r="R26" i="41" s="1"/>
  <c r="O33" i="41"/>
  <c r="R33" i="41" s="1"/>
  <c r="O41" i="41"/>
  <c r="R41" i="41" s="1"/>
  <c r="O36" i="41"/>
  <c r="R36" i="41" s="1"/>
  <c r="O31" i="41"/>
  <c r="R31" i="41" s="1"/>
  <c r="O39" i="41"/>
  <c r="R39" i="41" s="1"/>
  <c r="O50" i="41"/>
  <c r="R50" i="41" s="1"/>
  <c r="O53" i="41"/>
  <c r="R53" i="41" s="1"/>
  <c r="O55" i="41"/>
  <c r="R55" i="41" s="1"/>
  <c r="O58" i="41"/>
  <c r="R58" i="41" s="1"/>
  <c r="O63" i="41"/>
  <c r="R63" i="41" s="1"/>
  <c r="O72" i="41"/>
  <c r="R72" i="41" s="1"/>
  <c r="O80" i="41"/>
  <c r="R80" i="41" s="1"/>
  <c r="O98" i="41"/>
  <c r="R98" i="41" s="1"/>
  <c r="O106" i="41"/>
  <c r="R106" i="41" s="1"/>
  <c r="O188" i="41"/>
  <c r="R188" i="41" s="1"/>
  <c r="O191" i="41"/>
  <c r="R191" i="41" s="1"/>
  <c r="O194" i="41"/>
  <c r="R194" i="41" s="1"/>
  <c r="O197" i="41"/>
  <c r="R197" i="41" s="1"/>
  <c r="O204" i="41"/>
  <c r="R204" i="41" s="1"/>
  <c r="O99" i="41"/>
  <c r="R99" i="41" s="1"/>
  <c r="O111" i="41"/>
  <c r="R111" i="41" s="1"/>
  <c r="O211" i="41"/>
  <c r="R211" i="41" s="1"/>
  <c r="O87" i="41"/>
  <c r="R87" i="41" s="1"/>
  <c r="O104" i="41"/>
  <c r="R104" i="41" s="1"/>
  <c r="O135" i="41"/>
  <c r="R135" i="41" s="1"/>
  <c r="O130" i="41"/>
  <c r="R130" i="41" s="1"/>
  <c r="O124" i="41"/>
  <c r="R124" i="41" s="1"/>
  <c r="O121" i="41"/>
  <c r="R121" i="41" s="1"/>
  <c r="O142" i="41"/>
  <c r="R142" i="41" s="1"/>
  <c r="O145" i="41"/>
  <c r="R145" i="41" s="1"/>
  <c r="O150" i="41"/>
  <c r="R150" i="41" s="1"/>
  <c r="O153" i="41"/>
  <c r="R153" i="41" s="1"/>
  <c r="O158" i="41"/>
  <c r="R158" i="41" s="1"/>
  <c r="O97" i="41"/>
  <c r="R97" i="41" s="1"/>
  <c r="O122" i="41"/>
  <c r="R122" i="41" s="1"/>
  <c r="O164" i="41"/>
  <c r="R164" i="41" s="1"/>
  <c r="O167" i="41"/>
  <c r="R167" i="41" s="1"/>
  <c r="O172" i="41"/>
  <c r="R172" i="41" s="1"/>
  <c r="O175" i="41"/>
  <c r="R175" i="41" s="1"/>
  <c r="O180" i="41"/>
  <c r="R180" i="41" s="1"/>
  <c r="O216" i="41"/>
  <c r="R216" i="41" s="1"/>
  <c r="O221" i="41"/>
  <c r="R221" i="41" s="1"/>
  <c r="O224" i="41"/>
  <c r="R224" i="41" s="1"/>
  <c r="O244" i="41"/>
  <c r="R244" i="41" s="1"/>
  <c r="O234" i="41"/>
  <c r="R234" i="41" s="1"/>
  <c r="O241" i="41"/>
  <c r="R241" i="41" s="1"/>
  <c r="O246" i="41"/>
  <c r="R246" i="41" s="1"/>
  <c r="O243" i="41"/>
  <c r="R243" i="41" s="1"/>
  <c r="O27" i="41"/>
  <c r="R27" i="41" s="1"/>
  <c r="O60" i="41"/>
  <c r="R60" i="41" s="1"/>
  <c r="O62" i="41"/>
  <c r="R62" i="41" s="1"/>
  <c r="O65" i="41"/>
  <c r="R65" i="41" s="1"/>
  <c r="O71" i="41"/>
  <c r="R71" i="41" s="1"/>
  <c r="O74" i="41"/>
  <c r="R74" i="41" s="1"/>
  <c r="O77" i="41"/>
  <c r="R77" i="41" s="1"/>
  <c r="O79" i="41"/>
  <c r="R79" i="41" s="1"/>
  <c r="O82" i="41"/>
  <c r="R82" i="41" s="1"/>
  <c r="O94" i="41"/>
  <c r="R94" i="41" s="1"/>
  <c r="O187" i="41"/>
  <c r="R187" i="41" s="1"/>
  <c r="O190" i="41"/>
  <c r="R190" i="41" s="1"/>
  <c r="O193" i="41"/>
  <c r="R193" i="41" s="1"/>
  <c r="O200" i="41"/>
  <c r="R200" i="41" s="1"/>
  <c r="O203" i="41"/>
  <c r="R203" i="41" s="1"/>
  <c r="O95" i="41"/>
  <c r="R95" i="41" s="1"/>
  <c r="O107" i="41"/>
  <c r="R107" i="41" s="1"/>
  <c r="O210" i="41"/>
  <c r="R210" i="41" s="1"/>
  <c r="O213" i="41"/>
  <c r="R213" i="41" s="1"/>
  <c r="O100" i="41"/>
  <c r="R100" i="41" s="1"/>
  <c r="O112" i="41"/>
  <c r="R112" i="41" s="1"/>
  <c r="O133" i="41"/>
  <c r="R133" i="41" s="1"/>
  <c r="O127" i="41"/>
  <c r="R127" i="41" s="1"/>
  <c r="O120" i="41"/>
  <c r="R120" i="41" s="1"/>
  <c r="O129" i="41"/>
  <c r="R129" i="41" s="1"/>
  <c r="O144" i="41"/>
  <c r="R144" i="41" s="1"/>
  <c r="O147" i="41"/>
  <c r="R147" i="41" s="1"/>
  <c r="O152" i="41"/>
  <c r="R152" i="41" s="1"/>
  <c r="O155" i="41"/>
  <c r="R155" i="41" s="1"/>
  <c r="O88" i="41"/>
  <c r="R88" i="41" s="1"/>
  <c r="O105" i="41"/>
  <c r="R105" i="41" s="1"/>
  <c r="O166" i="41"/>
  <c r="R166" i="41" s="1"/>
  <c r="O169" i="41"/>
  <c r="R169" i="41" s="1"/>
  <c r="O174" i="41"/>
  <c r="R174" i="41" s="1"/>
  <c r="O177" i="41"/>
  <c r="R177" i="41" s="1"/>
  <c r="O215" i="41"/>
  <c r="R215" i="41" s="1"/>
  <c r="O218" i="41"/>
  <c r="R218" i="41" s="1"/>
  <c r="O223" i="41"/>
  <c r="R223" i="41" s="1"/>
  <c r="O226" i="41"/>
  <c r="R226" i="41" s="1"/>
  <c r="O248" i="41"/>
  <c r="R248" i="41" s="1"/>
  <c r="O236" i="41"/>
  <c r="R236" i="41" s="1"/>
  <c r="O237" i="41"/>
  <c r="R237" i="41" s="1"/>
  <c r="O249" i="41"/>
  <c r="R249" i="41" s="1"/>
  <c r="O239" i="41"/>
  <c r="R239" i="41" s="1"/>
  <c r="O29" i="41"/>
  <c r="R29" i="41" s="1"/>
  <c r="O25" i="41"/>
  <c r="R25" i="41" s="1"/>
  <c r="O40" i="41"/>
  <c r="R40" i="41" s="1"/>
  <c r="O51" i="41"/>
  <c r="R51" i="41" s="1"/>
  <c r="O57" i="41"/>
  <c r="R57" i="41" s="1"/>
  <c r="O76" i="41"/>
  <c r="R76" i="41" s="1"/>
  <c r="O89" i="41"/>
  <c r="R89" i="41" s="1"/>
  <c r="O102" i="41"/>
  <c r="R102" i="41" s="1"/>
  <c r="O186" i="41"/>
  <c r="R186" i="41" s="1"/>
  <c r="O189" i="41"/>
  <c r="R189" i="41" s="1"/>
  <c r="O196" i="41"/>
  <c r="R196" i="41" s="1"/>
  <c r="O199" i="41"/>
  <c r="R199" i="41" s="1"/>
  <c r="O202" i="41"/>
  <c r="R202" i="41" s="1"/>
  <c r="O86" i="41"/>
  <c r="R86" i="41" s="1"/>
  <c r="O212" i="41"/>
  <c r="R212" i="41" s="1"/>
  <c r="O83" i="41"/>
  <c r="R83" i="41" s="1"/>
  <c r="O108" i="41"/>
  <c r="R108" i="41" s="1"/>
  <c r="O134" i="41"/>
  <c r="R134" i="41" s="1"/>
  <c r="O131" i="41"/>
  <c r="R131" i="41" s="1"/>
  <c r="O123" i="41"/>
  <c r="R123" i="41" s="1"/>
  <c r="O117" i="41"/>
  <c r="R117" i="41" s="1"/>
  <c r="O141" i="41"/>
  <c r="R141" i="41" s="1"/>
  <c r="O146" i="41"/>
  <c r="R146" i="41" s="1"/>
  <c r="O149" i="41"/>
  <c r="R149" i="41" s="1"/>
  <c r="O154" i="41"/>
  <c r="R154" i="41" s="1"/>
  <c r="O157" i="41"/>
  <c r="R157" i="41" s="1"/>
  <c r="O101" i="41"/>
  <c r="R101" i="41" s="1"/>
  <c r="O118" i="41"/>
  <c r="R118" i="41" s="1"/>
  <c r="O163" i="41"/>
  <c r="R163" i="41" s="1"/>
  <c r="O168" i="41"/>
  <c r="R168" i="41" s="1"/>
  <c r="O171" i="41"/>
  <c r="R171" i="41" s="1"/>
  <c r="O176" i="41"/>
  <c r="R176" i="41" s="1"/>
  <c r="O179" i="41"/>
  <c r="R179" i="41" s="1"/>
  <c r="O217" i="41"/>
  <c r="R217" i="41" s="1"/>
  <c r="O220" i="41"/>
  <c r="R220" i="41" s="1"/>
  <c r="O225" i="41"/>
  <c r="R225" i="41" s="1"/>
  <c r="O240" i="41"/>
  <c r="R240" i="41" s="1"/>
  <c r="O233" i="41"/>
  <c r="R233" i="41" s="1"/>
  <c r="O245" i="41"/>
  <c r="R245" i="41" s="1"/>
  <c r="O242" i="41"/>
  <c r="R242" i="41" s="1"/>
  <c r="O247" i="41"/>
  <c r="R247" i="41" s="1"/>
  <c r="O30" i="41"/>
  <c r="R30" i="41" s="1"/>
  <c r="O35" i="41"/>
  <c r="R35" i="41" s="1"/>
  <c r="O49" i="41"/>
  <c r="R49" i="41" s="1"/>
  <c r="O34" i="41"/>
  <c r="R34" i="41" s="1"/>
  <c r="O28" i="41"/>
  <c r="R28" i="41" s="1"/>
  <c r="O43" i="41"/>
  <c r="R43" i="41" s="1"/>
  <c r="O64" i="41"/>
  <c r="R64" i="41" s="1"/>
  <c r="O73" i="41"/>
  <c r="R73" i="41" s="1"/>
  <c r="O78" i="41"/>
  <c r="R78" i="41" s="1"/>
  <c r="O85" i="41"/>
  <c r="R85" i="41" s="1"/>
  <c r="O195" i="41"/>
  <c r="R195" i="41" s="1"/>
  <c r="O198" i="41"/>
  <c r="R198" i="41" s="1"/>
  <c r="O103" i="41"/>
  <c r="R103" i="41" s="1"/>
  <c r="O214" i="41"/>
  <c r="R214" i="41" s="1"/>
  <c r="O96" i="41"/>
  <c r="R96" i="41" s="1"/>
  <c r="O132" i="41"/>
  <c r="R132" i="41" s="1"/>
  <c r="O128" i="41"/>
  <c r="R128" i="41" s="1"/>
  <c r="O119" i="41"/>
  <c r="R119" i="41" s="1"/>
  <c r="O125" i="41"/>
  <c r="R125" i="41" s="1"/>
  <c r="O140" i="41"/>
  <c r="R140" i="41" s="1"/>
  <c r="O143" i="41"/>
  <c r="R143" i="41" s="1"/>
  <c r="O148" i="41"/>
  <c r="R148" i="41" s="1"/>
  <c r="O151" i="41"/>
  <c r="R151" i="41" s="1"/>
  <c r="O156" i="41"/>
  <c r="R156" i="41" s="1"/>
  <c r="O84" i="41"/>
  <c r="R84" i="41" s="1"/>
  <c r="O109" i="41"/>
  <c r="R109" i="41" s="1"/>
  <c r="O126" i="41"/>
  <c r="R126" i="41" s="1"/>
  <c r="O165" i="41"/>
  <c r="R165" i="41" s="1"/>
  <c r="O170" i="41"/>
  <c r="R170" i="41" s="1"/>
  <c r="O173" i="41"/>
  <c r="R173" i="41" s="1"/>
  <c r="O178" i="41"/>
  <c r="R178" i="41" s="1"/>
  <c r="O181" i="41"/>
  <c r="R181" i="41" s="1"/>
  <c r="O219" i="41"/>
  <c r="R219" i="41" s="1"/>
  <c r="O222" i="41"/>
  <c r="R222" i="41" s="1"/>
  <c r="O227" i="41"/>
  <c r="R227" i="41" s="1"/>
  <c r="O232" i="41"/>
  <c r="R232" i="41" s="1"/>
  <c r="O235" i="41"/>
  <c r="R235" i="41" s="1"/>
  <c r="O238" i="41"/>
  <c r="R238" i="41" s="1"/>
  <c r="O250" i="41"/>
  <c r="R250" i="41" s="1"/>
  <c r="O48" i="41"/>
  <c r="R48" i="41" s="1"/>
  <c r="R205" i="41" l="1"/>
  <c r="C15" i="41" s="1"/>
  <c r="R113" i="41"/>
  <c r="C11" i="41" s="1"/>
  <c r="R228" i="41"/>
  <c r="C16" i="41" s="1"/>
  <c r="R182" i="41"/>
  <c r="C14" i="41" s="1"/>
  <c r="R90" i="41"/>
  <c r="C10" i="41" s="1"/>
  <c r="R136" i="41"/>
  <c r="C12" i="41" s="1"/>
  <c r="R159" i="41"/>
  <c r="C13" i="41" s="1"/>
  <c r="R67" i="41"/>
  <c r="C9" i="41" s="1"/>
  <c r="R44" i="41"/>
  <c r="C8" i="41" s="1"/>
  <c r="R251" i="41"/>
  <c r="C17" i="41" s="1"/>
  <c r="C18" i="41" l="1"/>
  <c r="I26" i="26" s="1"/>
  <c r="O41" i="38" l="1"/>
  <c r="R41" i="38" s="1"/>
  <c r="O36" i="38"/>
  <c r="R36" i="38" s="1"/>
  <c r="O25" i="38"/>
  <c r="R25" i="38" s="1"/>
  <c r="O39" i="38"/>
  <c r="R39" i="38" s="1"/>
  <c r="O28" i="38"/>
  <c r="R28" i="38" s="1"/>
  <c r="O40" i="38"/>
  <c r="R40" i="38" s="1"/>
  <c r="O30" i="38"/>
  <c r="R30" i="38" s="1"/>
  <c r="R44" i="38" l="1"/>
  <c r="C8" i="38" s="1"/>
  <c r="C18" i="38" s="1"/>
  <c r="I23" i="26" s="1"/>
</calcChain>
</file>

<file path=xl/comments1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0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1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2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3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4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5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6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7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8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19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2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20.xml><?xml version="1.0" encoding="utf-8"?>
<comments xmlns="http://schemas.openxmlformats.org/spreadsheetml/2006/main">
  <authors>
    <author>Rexeis Martin</author>
  </authors>
  <commentList>
    <comment ref="D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3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4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5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6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7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8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comments9.xml><?xml version="1.0" encoding="utf-8"?>
<comments xmlns="http://schemas.openxmlformats.org/spreadsheetml/2006/main">
  <authors>
    <author>Rexeis Martin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69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92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15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61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184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  <comment ref="G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wind to vehicle longitudinal axis</t>
        </r>
      </text>
    </comment>
    <comment ref="M230" author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angle of total air flow to vehicle longitudinal axis</t>
        </r>
      </text>
    </comment>
  </commentList>
</comments>
</file>

<file path=xl/sharedStrings.xml><?xml version="1.0" encoding="utf-8"?>
<sst xmlns="http://schemas.openxmlformats.org/spreadsheetml/2006/main" count="4091" uniqueCount="54">
  <si>
    <t>[-]</t>
  </si>
  <si>
    <t>beta</t>
  </si>
  <si>
    <t>[°]</t>
  </si>
  <si>
    <t>v_wind</t>
  </si>
  <si>
    <t>[m/s]</t>
  </si>
  <si>
    <t>v_veh</t>
  </si>
  <si>
    <t>[km/h]</t>
  </si>
  <si>
    <t>alpha</t>
  </si>
  <si>
    <t>v_air</t>
  </si>
  <si>
    <t>v_air,x</t>
  </si>
  <si>
    <t>v_air,y</t>
  </si>
  <si>
    <t>v_wind,x</t>
  </si>
  <si>
    <t>v_wind,y</t>
  </si>
  <si>
    <t>[%]</t>
  </si>
  <si>
    <t>share sector</t>
  </si>
  <si>
    <t>Assumptions:</t>
  </si>
  <si>
    <t>curvature during driving neglected</t>
  </si>
  <si>
    <t>delta CdxA</t>
  </si>
  <si>
    <t>rigid solo</t>
  </si>
  <si>
    <t>rigid trailer</t>
  </si>
  <si>
    <t>tractor semitrailer</t>
  </si>
  <si>
    <t>a1</t>
  </si>
  <si>
    <t>a2</t>
  </si>
  <si>
    <t>a3</t>
  </si>
  <si>
    <t>CdxA(0)</t>
  </si>
  <si>
    <t>[m²]</t>
  </si>
  <si>
    <t>vehicle symmetrical according x-axis</t>
  </si>
  <si>
    <r>
      <t>(CdxA(</t>
    </r>
    <r>
      <rPr>
        <b/>
        <sz val="11"/>
        <color theme="1"/>
        <rFont val="Calibri"/>
        <family val="2"/>
      </rPr>
      <t>β</t>
    </r>
    <r>
      <rPr>
        <b/>
        <sz val="9.9"/>
        <color theme="1"/>
        <rFont val="Calibri"/>
        <family val="2"/>
      </rPr>
      <t>)</t>
    </r>
    <r>
      <rPr>
        <b/>
        <sz val="11"/>
        <color theme="1"/>
        <rFont val="Calibri"/>
        <family val="2"/>
        <scheme val="minor"/>
      </rPr>
      <t xml:space="preserve"> * v_air²)/v_veh²</t>
    </r>
  </si>
  <si>
    <t>CdxA(β)</t>
  </si>
  <si>
    <t>Cd,v*A</t>
  </si>
  <si>
    <t>delta Cd*A</t>
  </si>
  <si>
    <t>assumption: uniform distribution from all directions</t>
  </si>
  <si>
    <t>vehicle speeds below 60km/h: Cd,v*A value taken from 60km/h</t>
  </si>
  <si>
    <t>VECTO calculates resulting Cd,v*A curve as a function of vehicle speed</t>
  </si>
  <si>
    <t>v_wind, ref</t>
  </si>
  <si>
    <t>h_ref</t>
  </si>
  <si>
    <t>[m]</t>
  </si>
  <si>
    <t>h_veh</t>
  </si>
  <si>
    <t>h_i</t>
  </si>
  <si>
    <t>v_wind (h_i)</t>
  </si>
  <si>
    <t>average</t>
  </si>
  <si>
    <t>Vehicle data</t>
  </si>
  <si>
    <t>CdA_decl</t>
  </si>
  <si>
    <t>Vehicle group</t>
  </si>
  <si>
    <t>GVW</t>
  </si>
  <si>
    <t>[t]</t>
  </si>
  <si>
    <t>Vehicle configuration</t>
  </si>
  <si>
    <t>bus, coach</t>
  </si>
  <si>
    <t>reference vehicle height [m]</t>
  </si>
  <si>
    <t>---</t>
  </si>
  <si>
    <t>[m²/°]</t>
  </si>
  <si>
    <t>[m²/°²]</t>
  </si>
  <si>
    <t>Cd*A</t>
  </si>
  <si>
    <t>Crosswind correction until VECTO3.1.810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</si>
</sst>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"/>
    <numFmt numFmtId="167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3" borderId="4" applyNumberFormat="0" applyAlignment="0" applyProtection="0"/>
  </cellStyleXfs>
  <cellXfs count="5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Fill="1" applyBorder="1" applyAlignment="1">
      <alignment horizontal="center" wrapText="1"/>
    </xf>
    <xf numFmtId="2" fontId="0" fillId="0" borderId="1" xfId="0" applyNumberFormat="1" applyBorder="1"/>
    <xf numFmtId="0" fontId="5" fillId="0" borderId="0" xfId="0" applyFont="1"/>
    <xf numFmtId="2" fontId="6" fillId="2" borderId="1" xfId="0" applyNumberFormat="1" applyFont="1" applyFill="1" applyBorder="1"/>
    <xf numFmtId="9" fontId="0" fillId="0" borderId="1" xfId="1" applyFont="1" applyBorder="1"/>
    <xf numFmtId="9" fontId="5" fillId="0" borderId="0" xfId="1" applyFont="1"/>
    <xf numFmtId="2" fontId="0" fillId="0" borderId="3" xfId="0" applyNumberFormat="1" applyBorder="1"/>
    <xf numFmtId="2" fontId="2" fillId="0" borderId="2" xfId="0" applyNumberFormat="1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6" fontId="8" fillId="3" borderId="4" xfId="2" applyNumberFormat="1"/>
    <xf numFmtId="165" fontId="7" fillId="0" borderId="1" xfId="0" applyNumberFormat="1" applyFont="1" applyBorder="1"/>
    <xf numFmtId="166" fontId="6" fillId="2" borderId="1" xfId="0" applyNumberFormat="1" applyFont="1" applyFill="1" applyBorder="1"/>
    <xf numFmtId="0" fontId="9" fillId="0" borderId="0" xfId="0" applyFont="1"/>
    <xf numFmtId="0" fontId="0" fillId="4" borderId="0" xfId="0" applyFill="1"/>
    <xf numFmtId="0" fontId="2" fillId="4" borderId="0" xfId="0" applyFont="1" applyFill="1"/>
    <xf numFmtId="0" fontId="12" fillId="4" borderId="0" xfId="0" applyFont="1" applyFill="1"/>
    <xf numFmtId="0" fontId="0" fillId="0" borderId="1" xfId="0" applyFont="1" applyBorder="1"/>
    <xf numFmtId="2" fontId="0" fillId="0" borderId="1" xfId="0" applyNumberFormat="1" applyFont="1" applyBorder="1"/>
    <xf numFmtId="0" fontId="0" fillId="5" borderId="0" xfId="0" applyFill="1"/>
    <xf numFmtId="165" fontId="6" fillId="2" borderId="1" xfId="0" applyNumberFormat="1" applyFont="1" applyFill="1" applyBorder="1"/>
    <xf numFmtId="165" fontId="0" fillId="0" borderId="1" xfId="0" applyNumberFormat="1" applyBorder="1"/>
    <xf numFmtId="9" fontId="7" fillId="2" borderId="1" xfId="1" applyFont="1" applyFill="1" applyBorder="1"/>
    <xf numFmtId="9" fontId="7" fillId="2" borderId="1" xfId="1" applyNumberFormat="1" applyFont="1" applyFill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horizontal="center" wrapText="1"/>
    </xf>
    <xf numFmtId="1" fontId="6" fillId="0" borderId="0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2" fillId="0" borderId="0" xfId="0" applyFont="1"/>
    <xf numFmtId="2" fontId="8" fillId="3" borderId="4" xfId="2" applyNumberFormat="1" applyAlignment="1">
      <alignment horizontal="center"/>
    </xf>
    <xf numFmtId="1" fontId="8" fillId="3" borderId="4" xfId="2" applyNumberFormat="1" applyAlignment="1">
      <alignment horizontal="center"/>
    </xf>
    <xf numFmtId="164" fontId="6" fillId="4" borderId="4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3" fillId="0" borderId="1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166" fontId="6" fillId="4" borderId="6" xfId="2" applyNumberFormat="1" applyFont="1" applyFill="1" applyBorder="1"/>
    <xf numFmtId="0" fontId="1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2" fontId="6" fillId="0" borderId="1" xfId="0" applyNumberFormat="1" applyFont="1" applyBorder="1"/>
    <xf numFmtId="0" fontId="6" fillId="0" borderId="0" xfId="0" applyFont="1"/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'Input&amp;Result'!$T$20:$T$30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</c:numCache>
            </c:numRef>
          </c:xVal>
          <c:yVal>
            <c:numRef>
              <c:f>'Input&amp;Result'!$U$20:$U$30</c:f>
              <c:numCache>
                <c:formatCode>0.00</c:formatCode>
                <c:ptCount val="11"/>
                <c:pt idx="0">
                  <c:v>7.377288986008204</c:v>
                </c:pt>
                <c:pt idx="1">
                  <c:v>7.377288986008204</c:v>
                </c:pt>
                <c:pt idx="2">
                  <c:v>7.2215326153645547</c:v>
                </c:pt>
                <c:pt idx="3">
                  <c:v>7.0848398616446202</c:v>
                </c:pt>
                <c:pt idx="4">
                  <c:v>6.9651805216667446</c:v>
                </c:pt>
                <c:pt idx="5">
                  <c:v>6.8605734497694959</c:v>
                </c:pt>
                <c:pt idx="6">
                  <c:v>6.769159824872335</c:v>
                </c:pt>
                <c:pt idx="7">
                  <c:v>6.6886245412361216</c:v>
                </c:pt>
                <c:pt idx="8">
                  <c:v>6.6176454308566957</c:v>
                </c:pt>
                <c:pt idx="9">
                  <c:v>6.5549292913475794</c:v>
                </c:pt>
                <c:pt idx="10">
                  <c:v>6.4990877663889526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F4-4664-9AFC-7101F9601AEF}"/>
            </c:ext>
          </c:extLst>
        </c:ser>
        <c:ser>
          <c:idx val="1"/>
          <c:order val="1"/>
          <c:tx>
            <c:v>with BLC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'Input&amp;Result'!$H$20:$H$30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</c:numCache>
            </c:numRef>
          </c:xVal>
          <c:yVal>
            <c:numRef>
              <c:f>'Input&amp;Result'!$I$20:$I$30</c:f>
              <c:numCache>
                <c:formatCode>0.00</c:formatCode>
                <c:ptCount val="11"/>
                <c:pt idx="0">
                  <c:v>7.0418008950954087</c:v>
                </c:pt>
                <c:pt idx="1">
                  <c:v>7.0418008950954087</c:v>
                </c:pt>
                <c:pt idx="2">
                  <c:v>6.90971991323062</c:v>
                </c:pt>
                <c:pt idx="3">
                  <c:v>6.7964437371514306</c:v>
                </c:pt>
                <c:pt idx="4">
                  <c:v>6.6990813183746312</c:v>
                </c:pt>
                <c:pt idx="5">
                  <c:v>6.6150709888775179</c:v>
                </c:pt>
                <c:pt idx="6">
                  <c:v>6.5422422213724571</c:v>
                </c:pt>
                <c:pt idx="7">
                  <c:v>6.4787919314801119</c:v>
                </c:pt>
                <c:pt idx="8">
                  <c:v>6.4232344400678754</c:v>
                </c:pt>
                <c:pt idx="9">
                  <c:v>6.3743482415347312</c:v>
                </c:pt>
                <c:pt idx="10">
                  <c:v>6.331127917564368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9F4-4664-9AFC-7101F960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5936"/>
        <c:axId val="130618112"/>
      </c:scatterChart>
      <c:valAx>
        <c:axId val="13061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vehicle speed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18112"/>
        <c:crosses val="autoZero"/>
        <c:crossBetween val="midCat"/>
      </c:valAx>
      <c:valAx>
        <c:axId val="130618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Cd,v*A [m²]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0615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GenericData_YawAngle!$B$3</c:f>
              <c:strCache>
                <c:ptCount val="1"/>
                <c:pt idx="0">
                  <c:v>rigid solo</c:v>
                </c:pt>
              </c:strCache>
            </c:strRef>
          </c:tx>
          <c:xVal>
            <c:numRef>
              <c:f>GenericData_YawAngle!$B$10:$B$20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GenericData_YawAngle!$C$10:$C$20</c:f>
              <c:numCache>
                <c:formatCode>0.000</c:formatCode>
                <c:ptCount val="11"/>
                <c:pt idx="0">
                  <c:v>0</c:v>
                </c:pt>
                <c:pt idx="1">
                  <c:v>3.0606000000000001E-2</c:v>
                </c:pt>
                <c:pt idx="2">
                  <c:v>9.2708000000000013E-2</c:v>
                </c:pt>
                <c:pt idx="3">
                  <c:v>0.18231000000000003</c:v>
                </c:pt>
                <c:pt idx="4">
                  <c:v>0.29541600000000001</c:v>
                </c:pt>
                <c:pt idx="5">
                  <c:v>0.42802999999999997</c:v>
                </c:pt>
                <c:pt idx="6">
                  <c:v>0.57615600000000011</c:v>
                </c:pt>
                <c:pt idx="7">
                  <c:v>0.73579800000000006</c:v>
                </c:pt>
                <c:pt idx="8">
                  <c:v>0.90296000000000021</c:v>
                </c:pt>
                <c:pt idx="9">
                  <c:v>1.0736460000000003</c:v>
                </c:pt>
                <c:pt idx="10">
                  <c:v>1.2438599999999997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CC1-47F2-B251-9D310108F493}"/>
            </c:ext>
          </c:extLst>
        </c:ser>
        <c:ser>
          <c:idx val="1"/>
          <c:order val="1"/>
          <c:tx>
            <c:strRef>
              <c:f>GenericData_YawAngle!$B$4</c:f>
              <c:strCache>
                <c:ptCount val="1"/>
                <c:pt idx="0">
                  <c:v>rigid trailer</c:v>
                </c:pt>
              </c:strCache>
            </c:strRef>
          </c:tx>
          <c:xVal>
            <c:numRef>
              <c:f>GenericData_YawAngle!$B$10:$B$20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GenericData_YawAngle!$D$10:$D$20</c:f>
              <c:numCache>
                <c:formatCode>0.000</c:formatCode>
                <c:ptCount val="11"/>
                <c:pt idx="0">
                  <c:v>0</c:v>
                </c:pt>
                <c:pt idx="1">
                  <c:v>8.5252000000000008E-2</c:v>
                </c:pt>
                <c:pt idx="2">
                  <c:v>0.29016600000000004</c:v>
                </c:pt>
                <c:pt idx="3">
                  <c:v>0.5898540000000001</c:v>
                </c:pt>
                <c:pt idx="4">
                  <c:v>0.95942800000000017</c:v>
                </c:pt>
                <c:pt idx="5">
                  <c:v>1.3740000000000001</c:v>
                </c:pt>
                <c:pt idx="6">
                  <c:v>1.8086819999999999</c:v>
                </c:pt>
                <c:pt idx="7">
                  <c:v>2.2385860000000006</c:v>
                </c:pt>
                <c:pt idx="8">
                  <c:v>2.6388240000000009</c:v>
                </c:pt>
                <c:pt idx="9">
                  <c:v>2.9845080000000004</c:v>
                </c:pt>
                <c:pt idx="10">
                  <c:v>3.25075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C1-47F2-B251-9D310108F493}"/>
            </c:ext>
          </c:extLst>
        </c:ser>
        <c:ser>
          <c:idx val="2"/>
          <c:order val="2"/>
          <c:tx>
            <c:strRef>
              <c:f>GenericData_YawAngle!$B$5</c:f>
              <c:strCache>
                <c:ptCount val="1"/>
                <c:pt idx="0">
                  <c:v>tractor semitrailer</c:v>
                </c:pt>
              </c:strCache>
            </c:strRef>
          </c:tx>
          <c:xVal>
            <c:numRef>
              <c:f>GenericData_YawAngle!$B$10:$B$20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GenericData_YawAngle!$E$10:$E$20</c:f>
              <c:numCache>
                <c:formatCode>0.000</c:formatCode>
                <c:ptCount val="11"/>
                <c:pt idx="0">
                  <c:v>0</c:v>
                </c:pt>
                <c:pt idx="1">
                  <c:v>6.8729000000000012E-2</c:v>
                </c:pt>
                <c:pt idx="2">
                  <c:v>0.206312</c:v>
                </c:pt>
                <c:pt idx="3">
                  <c:v>0.39996900000000002</c:v>
                </c:pt>
                <c:pt idx="4">
                  <c:v>0.63691999999999993</c:v>
                </c:pt>
                <c:pt idx="5">
                  <c:v>0.90438499999999988</c:v>
                </c:pt>
                <c:pt idx="6">
                  <c:v>1.1895840000000002</c:v>
                </c:pt>
                <c:pt idx="7">
                  <c:v>1.4797370000000005</c:v>
                </c:pt>
                <c:pt idx="8">
                  <c:v>1.7620640000000001</c:v>
                </c:pt>
                <c:pt idx="9">
                  <c:v>2.0237850000000002</c:v>
                </c:pt>
                <c:pt idx="10">
                  <c:v>2.2521199999999997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CC1-47F2-B251-9D310108F493}"/>
            </c:ext>
          </c:extLst>
        </c:ser>
        <c:ser>
          <c:idx val="3"/>
          <c:order val="3"/>
          <c:tx>
            <c:strRef>
              <c:f>GenericData_YawAngle!$B$6</c:f>
              <c:strCache>
                <c:ptCount val="1"/>
                <c:pt idx="0">
                  <c:v>bus, coach</c:v>
                </c:pt>
              </c:strCache>
            </c:strRef>
          </c:tx>
          <c:xVal>
            <c:numRef>
              <c:f>GenericData_YawAngle!$B$10:$B$20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GenericData_YawAngle!$F$10:$F$20</c:f>
              <c:numCache>
                <c:formatCode>0.000</c:formatCode>
                <c:ptCount val="11"/>
                <c:pt idx="0">
                  <c:v>0</c:v>
                </c:pt>
                <c:pt idx="1">
                  <c:v>1.9206000000000001E-2</c:v>
                </c:pt>
                <c:pt idx="2">
                  <c:v>7.4051999999999993E-2</c:v>
                </c:pt>
                <c:pt idx="3">
                  <c:v>0.15799800000000003</c:v>
                </c:pt>
                <c:pt idx="4">
                  <c:v>0.26450400000000002</c:v>
                </c:pt>
                <c:pt idx="5">
                  <c:v>0.38702999999999999</c:v>
                </c:pt>
                <c:pt idx="6">
                  <c:v>0.51903600000000005</c:v>
                </c:pt>
                <c:pt idx="7">
                  <c:v>0.65398200000000017</c:v>
                </c:pt>
                <c:pt idx="8">
                  <c:v>0.78532800000000014</c:v>
                </c:pt>
                <c:pt idx="9">
                  <c:v>0.90653399999999995</c:v>
                </c:pt>
                <c:pt idx="10">
                  <c:v>1.0110599999999998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CC1-47F2-B251-9D310108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0000"/>
        <c:axId val="131521920"/>
      </c:scatterChart>
      <c:valAx>
        <c:axId val="131520000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yaw angle [deg]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21920"/>
        <c:crosses val="autoZero"/>
        <c:crossBetween val="midCat"/>
      </c:valAx>
      <c:valAx>
        <c:axId val="1315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delta_Cd x A [m²]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52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'60kmh'!$D$8:$D$17</c:f>
              <c:numCache>
                <c:formatCode>0.000</c:formatCode>
                <c:ptCount val="10"/>
                <c:pt idx="0">
                  <c:v>1.6478408149591768</c:v>
                </c:pt>
                <c:pt idx="1">
                  <c:v>2.0527662867558951</c:v>
                </c:pt>
                <c:pt idx="2">
                  <c:v>2.2735748497655974</c:v>
                </c:pt>
                <c:pt idx="3">
                  <c:v>2.4318392492968472</c:v>
                </c:pt>
                <c:pt idx="4">
                  <c:v>2.5571944752114772</c:v>
                </c:pt>
                <c:pt idx="5">
                  <c:v>2.661912604098978</c:v>
                </c:pt>
                <c:pt idx="6">
                  <c:v>2.752351687831494</c:v>
                </c:pt>
                <c:pt idx="7">
                  <c:v>2.8322625338847058</c:v>
                </c:pt>
                <c:pt idx="8">
                  <c:v>2.9040563550074436</c:v>
                </c:pt>
                <c:pt idx="9">
                  <c:v>2.9693813450609654</c:v>
                </c:pt>
              </c:numCache>
            </c:numRef>
          </c:xVal>
          <c:yVal>
            <c:numRef>
              <c:f>'60kmh'!$E$8:$E$17</c:f>
              <c:numCache>
                <c:formatCode>0.000</c:formatCode>
                <c:ptCount val="10"/>
                <c:pt idx="0">
                  <c:v>0.2</c:v>
                </c:pt>
                <c:pt idx="1">
                  <c:v>0.60000000000000009</c:v>
                </c:pt>
                <c:pt idx="2">
                  <c:v>1</c:v>
                </c:pt>
                <c:pt idx="3">
                  <c:v>1.4</c:v>
                </c:pt>
                <c:pt idx="4">
                  <c:v>1.7999999999999998</c:v>
                </c:pt>
                <c:pt idx="5">
                  <c:v>2.1999999999999997</c:v>
                </c:pt>
                <c:pt idx="6">
                  <c:v>2.5999999999999996</c:v>
                </c:pt>
                <c:pt idx="7">
                  <c:v>2.9999999999999996</c:v>
                </c:pt>
                <c:pt idx="8">
                  <c:v>3.3999999999999995</c:v>
                </c:pt>
                <c:pt idx="9">
                  <c:v>3.7999999999999994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F9-4A2E-84C0-5004F69E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2320"/>
        <c:axId val="131754240"/>
      </c:scatterChart>
      <c:valAx>
        <c:axId val="1317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v_wind [km/h]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754240"/>
        <c:crosses val="autoZero"/>
        <c:crossBetween val="midCat"/>
      </c:valAx>
      <c:valAx>
        <c:axId val="13175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 [m]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752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16</xdr:row>
      <xdr:rowOff>157162</xdr:rowOff>
    </xdr:from>
    <xdr:to>
      <xdr:col>15</xdr:col>
      <xdr:colOff>504825</xdr:colOff>
      <xdr:row>30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761999</xdr:colOff>
      <xdr:row>12</xdr:row>
      <xdr:rowOff>142874</xdr:rowOff>
    </xdr:from>
    <xdr:ext cx="4276726" cy="6050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6210299" y="3190874"/>
              <a:ext cx="4276726" cy="605061"/>
            </a:xfrm>
            <a:prstGeom prst="rect">
              <a:avLst/>
            </a:prstGeom>
            <a:solidFill>
              <a:srgbClr val="FFFFCC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AT" sz="18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de-AT" sz="1800" b="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de-AT" sz="1800" b="0" i="1">
                            <a:latin typeface="Cambria Math"/>
                          </a:rPr>
                          <m:t>𝑎𝑒𝑟𝑜</m:t>
                        </m:r>
                      </m:sub>
                    </m:sSub>
                    <m:r>
                      <a:rPr lang="de-AT" sz="18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de-AT" sz="1800" i="1">
                            <a:latin typeface="Cambria Math"/>
                          </a:rPr>
                        </m:ctrlPr>
                      </m:fPr>
                      <m:num>
                        <m:r>
                          <a:rPr lang="de-AT" sz="18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de-AT" sz="1800" b="0" i="1">
                            <a:latin typeface="Cambria Math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de-AT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de-AT" sz="1800" i="1">
                            <a:latin typeface="Cambria Math"/>
                            <a:ea typeface="Cambria Math"/>
                          </a:rPr>
                          <m:t>𝜌</m:t>
                        </m:r>
                      </m:e>
                      <m:sub>
                        <m:r>
                          <a:rPr lang="de-AT" sz="1800" b="0" i="1">
                            <a:latin typeface="Cambria Math"/>
                          </a:rPr>
                          <m:t>𝑎𝑖𝑟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de-AT" sz="18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de-AT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de-AT" sz="1800" b="0" i="1">
                                <a:latin typeface="Cambria Math"/>
                              </a:rPr>
                              <m:t>𝐶</m:t>
                            </m:r>
                          </m:e>
                          <m:sub>
                            <m:r>
                              <a:rPr lang="de-AT" sz="1800" b="0" i="1">
                                <a:latin typeface="Cambria Math"/>
                              </a:rPr>
                              <m:t>𝑑</m:t>
                            </m:r>
                            <m:r>
                              <a:rPr lang="de-AT" sz="1800" b="0" i="1">
                                <a:latin typeface="Cambria Math"/>
                              </a:rPr>
                              <m:t>,</m:t>
                            </m:r>
                            <m:r>
                              <a:rPr lang="de-AT" sz="1800" b="0" i="1">
                                <a:latin typeface="Cambria Math"/>
                              </a:rPr>
                              <m:t>𝑣</m:t>
                            </m:r>
                          </m:sub>
                        </m:sSub>
                        <m:r>
                          <a:rPr lang="de-AT" sz="1800" i="1">
                            <a:latin typeface="Cambria Math"/>
                            <a:ea typeface="Cambria Math"/>
                          </a:rPr>
                          <m:t>∙</m:t>
                        </m:r>
                        <m:r>
                          <a:rPr lang="de-AT" sz="1800" b="0" i="1">
                            <a:latin typeface="Cambria Math"/>
                            <a:ea typeface="Cambria Math"/>
                          </a:rPr>
                          <m:t>𝐴</m:t>
                        </m:r>
                        <m:r>
                          <a:rPr lang="de-AT" sz="1800" b="0" i="1">
                            <a:latin typeface="Cambria Math"/>
                            <a:ea typeface="Cambria Math"/>
                          </a:rPr>
                          <m:t>(</m:t>
                        </m:r>
                        <m:sSub>
                          <m:sSubPr>
                            <m:ctrlPr>
                              <a:rPr lang="de-AT" sz="18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de-AT" sz="1800" b="0" i="1">
                                <a:latin typeface="Cambria Math"/>
                                <a:ea typeface="Cambria Math"/>
                              </a:rPr>
                              <m:t>𝑣</m:t>
                            </m:r>
                          </m:e>
                          <m:sub>
                            <m:r>
                              <a:rPr lang="de-AT" sz="1800" b="0" i="1">
                                <a:latin typeface="Cambria Math"/>
                                <a:ea typeface="Cambria Math"/>
                              </a:rPr>
                              <m:t>𝑣𝑒h</m:t>
                            </m:r>
                          </m:sub>
                        </m:sSub>
                        <m:r>
                          <a:rPr lang="de-AT" sz="1800" b="0" i="1">
                            <a:latin typeface="Cambria Math"/>
                            <a:ea typeface="Cambria Math"/>
                          </a:rPr>
                          <m:t>)</m:t>
                        </m:r>
                      </m:e>
                    </m:d>
                    <m:sSubSup>
                      <m:sSubSupPr>
                        <m:ctrlPr>
                          <a:rPr lang="de-AT" sz="1800" i="1">
                            <a:latin typeface="Cambria Math"/>
                          </a:rPr>
                        </m:ctrlPr>
                      </m:sSubSupPr>
                      <m:e>
                        <m:sSub>
                          <m:sSubPr>
                            <m:ctrlPr>
                              <a:rPr lang="de-AT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de-AT" sz="1800" b="0" i="1">
                                <a:latin typeface="Cambria Math"/>
                              </a:rPr>
                              <m:t>𝑣</m:t>
                            </m:r>
                          </m:e>
                          <m:sub>
                            <m:r>
                              <a:rPr lang="de-AT" sz="1800" b="0" i="1">
                                <a:latin typeface="Cambria Math"/>
                              </a:rPr>
                              <m:t>𝑣𝑒h</m:t>
                            </m:r>
                          </m:sub>
                        </m:sSub>
                      </m:e>
                      <m:sub/>
                      <m:sup>
                        <m:r>
                          <a:rPr lang="de-AT" sz="18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de-AT" sz="18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6210299" y="3190874"/>
              <a:ext cx="4276726" cy="605061"/>
            </a:xfrm>
            <a:prstGeom prst="rect">
              <a:avLst/>
            </a:prstGeom>
            <a:solidFill>
              <a:srgbClr val="FFFFCC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e-AT" sz="1800" b="0" i="0">
                  <a:latin typeface="Cambria Math"/>
                </a:rPr>
                <a:t>𝐹_𝑎𝑒𝑟𝑜</a:t>
              </a:r>
              <a:r>
                <a:rPr lang="de-AT" sz="1800" i="0">
                  <a:latin typeface="Cambria Math"/>
                </a:rPr>
                <a:t>=</a:t>
              </a:r>
              <a:r>
                <a:rPr lang="de-AT" sz="1800" b="0" i="0">
                  <a:latin typeface="Cambria Math"/>
                </a:rPr>
                <a:t>1/2 </a:t>
              </a:r>
              <a:r>
                <a:rPr lang="de-AT" sz="1800" i="0">
                  <a:latin typeface="Cambria Math"/>
                  <a:ea typeface="Cambria Math"/>
                </a:rPr>
                <a:t>𝜌_</a:t>
              </a:r>
              <a:r>
                <a:rPr lang="de-AT" sz="1800" b="0" i="0">
                  <a:latin typeface="Cambria Math"/>
                </a:rPr>
                <a:t>𝑎𝑖𝑟 </a:t>
              </a:r>
              <a:r>
                <a:rPr lang="de-AT" sz="1800" i="0">
                  <a:latin typeface="Cambria Math"/>
                </a:rPr>
                <a:t>[</a:t>
              </a:r>
              <a:r>
                <a:rPr lang="de-AT" sz="1800" b="0" i="0">
                  <a:latin typeface="Cambria Math"/>
                </a:rPr>
                <a:t>𝐶_(𝑑,𝑣)</a:t>
              </a:r>
              <a:r>
                <a:rPr lang="de-AT" sz="1800" i="0">
                  <a:latin typeface="Cambria Math"/>
                  <a:ea typeface="Cambria Math"/>
                </a:rPr>
                <a:t>∙</a:t>
              </a:r>
              <a:r>
                <a:rPr lang="de-AT" sz="1800" b="0" i="0">
                  <a:latin typeface="Cambria Math"/>
                  <a:ea typeface="Cambria Math"/>
                </a:rPr>
                <a:t>𝐴(𝑣_𝑣𝑒ℎ)] </a:t>
              </a:r>
              <a:r>
                <a:rPr lang="de-AT" sz="1800" i="0">
                  <a:latin typeface="Cambria Math"/>
                </a:rPr>
                <a:t>〖</a:t>
              </a:r>
              <a:r>
                <a:rPr lang="de-AT" sz="1800" b="0" i="0">
                  <a:latin typeface="Cambria Math"/>
                </a:rPr>
                <a:t>𝑣_𝑣𝑒ℎ〗_^2</a:t>
              </a:r>
              <a:endParaRPr lang="de-AT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9832" y="940858"/>
          <a:ext cx="2867001" cy="250061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20</xdr:row>
      <xdr:rowOff>85725</xdr:rowOff>
    </xdr:from>
    <xdr:to>
      <xdr:col>7</xdr:col>
      <xdr:colOff>514349</xdr:colOff>
      <xdr:row>35</xdr:row>
      <xdr:rowOff>119062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710165</xdr:colOff>
      <xdr:row>4</xdr:row>
      <xdr:rowOff>178858</xdr:rowOff>
    </xdr:from>
    <xdr:to>
      <xdr:col>12</xdr:col>
      <xdr:colOff>698500</xdr:colOff>
      <xdr:row>18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2790" y="940858"/>
          <a:ext cx="2845835" cy="2500611"/>
        </a:xfrm>
        <a:prstGeom prst="rect">
          <a:avLst/>
        </a:prstGeom>
      </xdr:spPr>
    </xdr:pic>
    <xdr:clientData/>
  </xdr:twoCellAnchor>
  <xdr:twoCellAnchor>
    <xdr:from>
      <xdr:col>19</xdr:col>
      <xdr:colOff>35718</xdr:colOff>
      <xdr:row>5</xdr:row>
      <xdr:rowOff>15477</xdr:rowOff>
    </xdr:from>
    <xdr:to>
      <xdr:col>25</xdr:col>
      <xdr:colOff>35718</xdr:colOff>
      <xdr:row>17</xdr:row>
      <xdr:rowOff>79771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710165</xdr:colOff>
      <xdr:row>4</xdr:row>
      <xdr:rowOff>178858</xdr:rowOff>
    </xdr:from>
    <xdr:to>
      <xdr:col>17</xdr:col>
      <xdr:colOff>698500</xdr:colOff>
      <xdr:row>16</xdr:row>
      <xdr:rowOff>12469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540" y="940858"/>
          <a:ext cx="2845835" cy="250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U37"/>
  <sheetViews>
    <sheetView tabSelected="1" workbookViewId="0">
      <selection activeCell="B1" sqref="B1"/>
    </sheetView>
  </sheetViews>
  <sheetFormatPr baseColWidth="10" defaultRowHeight="15" x14ac:dyDescent="0.25"/>
  <cols>
    <col min="1" max="1" width="2.7109375" customWidth="1"/>
    <col min="2" max="4" width="18.7109375" customWidth="1"/>
    <col min="5" max="6" width="11.42578125" customWidth="1"/>
    <col min="11" max="11" width="11.42578125" customWidth="1"/>
    <col min="14" max="15" width="11.42578125" customWidth="1"/>
  </cols>
  <sheetData>
    <row r="2" spans="2:18" x14ac:dyDescent="0.25">
      <c r="B2" s="39" t="s">
        <v>41</v>
      </c>
    </row>
    <row r="4" spans="2:18" x14ac:dyDescent="0.25">
      <c r="B4" s="2" t="s">
        <v>42</v>
      </c>
      <c r="C4" s="3" t="s">
        <v>25</v>
      </c>
      <c r="D4" s="40">
        <v>5.8</v>
      </c>
    </row>
    <row r="5" spans="2:18" x14ac:dyDescent="0.25">
      <c r="B5" s="2" t="s">
        <v>43</v>
      </c>
      <c r="C5" s="3" t="s">
        <v>0</v>
      </c>
      <c r="D5" s="41">
        <v>5</v>
      </c>
    </row>
    <row r="6" spans="2:18" x14ac:dyDescent="0.25">
      <c r="B6" s="2" t="s">
        <v>44</v>
      </c>
      <c r="C6" s="3" t="s">
        <v>45</v>
      </c>
      <c r="D6" s="41">
        <v>18</v>
      </c>
    </row>
    <row r="7" spans="2:18" ht="30" x14ac:dyDescent="0.25">
      <c r="B7" s="2" t="s">
        <v>46</v>
      </c>
      <c r="C7" s="3" t="s">
        <v>0</v>
      </c>
      <c r="D7" s="41" t="s">
        <v>20</v>
      </c>
    </row>
    <row r="9" spans="2:18" x14ac:dyDescent="0.25">
      <c r="B9" s="2" t="s">
        <v>37</v>
      </c>
      <c r="C9" s="3" t="s">
        <v>36</v>
      </c>
      <c r="D9" s="42">
        <f>VLOOKUP(D5,GenericData_VehicleHeight!B5:C22,2,FALSE)</f>
        <v>4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2:18" x14ac:dyDescent="0.25">
      <c r="F10" s="25"/>
      <c r="G10" s="20"/>
      <c r="H10" s="22" t="s">
        <v>33</v>
      </c>
      <c r="I10" s="22"/>
      <c r="J10" s="22"/>
      <c r="K10" s="20"/>
      <c r="L10" s="20"/>
      <c r="M10" s="20"/>
      <c r="N10" s="20"/>
      <c r="O10" s="20"/>
      <c r="P10" s="20"/>
      <c r="Q10" s="20"/>
      <c r="R10" s="25"/>
    </row>
    <row r="11" spans="2:18" x14ac:dyDescent="0.25">
      <c r="B11" s="2" t="s">
        <v>34</v>
      </c>
      <c r="C11" s="3" t="s">
        <v>4</v>
      </c>
      <c r="D11" s="42">
        <v>3</v>
      </c>
      <c r="F11" s="25"/>
      <c r="G11" s="20"/>
      <c r="H11" s="21" t="s">
        <v>31</v>
      </c>
      <c r="I11" s="21"/>
      <c r="J11" s="21"/>
      <c r="K11" s="20"/>
      <c r="L11" s="20"/>
      <c r="M11" s="20"/>
      <c r="N11" s="20"/>
      <c r="O11" s="20"/>
      <c r="P11" s="20"/>
      <c r="Q11" s="20"/>
      <c r="R11" s="25"/>
    </row>
    <row r="12" spans="2:18" x14ac:dyDescent="0.25">
      <c r="B12" s="2" t="s">
        <v>35</v>
      </c>
      <c r="C12" s="3" t="s">
        <v>36</v>
      </c>
      <c r="D12" s="42">
        <v>4</v>
      </c>
      <c r="F12" s="25"/>
      <c r="G12" s="20"/>
      <c r="H12" s="21" t="s">
        <v>32</v>
      </c>
      <c r="I12" s="21"/>
      <c r="J12" s="21"/>
      <c r="K12" s="20"/>
      <c r="L12" s="20"/>
      <c r="M12" s="20"/>
      <c r="N12" s="20"/>
      <c r="O12" s="20"/>
      <c r="P12" s="20"/>
      <c r="Q12" s="20"/>
      <c r="R12" s="25"/>
    </row>
    <row r="13" spans="2:18" x14ac:dyDescent="0.25">
      <c r="F13" s="25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5"/>
    </row>
    <row r="14" spans="2:18" x14ac:dyDescent="0.25">
      <c r="B14" s="2" t="s">
        <v>21</v>
      </c>
      <c r="C14" s="49" t="s">
        <v>25</v>
      </c>
      <c r="D14" s="50">
        <f>VLOOKUP($D$7,GenericData_YawAngle!$B$3:$E$6,2,FALSE)</f>
        <v>3.0041999999999999E-2</v>
      </c>
      <c r="F14" s="2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5"/>
    </row>
    <row r="15" spans="2:18" x14ac:dyDescent="0.25">
      <c r="B15" s="2" t="s">
        <v>22</v>
      </c>
      <c r="C15" s="49" t="s">
        <v>50</v>
      </c>
      <c r="D15" s="50">
        <f>VLOOKUP($D$7,GenericData_YawAngle!$B$3:$E$6,3,FALSE)</f>
        <v>4.0816999999999999E-2</v>
      </c>
      <c r="F15" s="25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5"/>
    </row>
    <row r="16" spans="2:18" x14ac:dyDescent="0.25">
      <c r="B16" s="2" t="s">
        <v>23</v>
      </c>
      <c r="C16" s="49" t="s">
        <v>51</v>
      </c>
      <c r="D16" s="50">
        <f>VLOOKUP($D$7,GenericData_YawAngle!$B$3:$E$6,4,FALSE)</f>
        <v>-2.1299999999999999E-3</v>
      </c>
      <c r="F16" s="25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5"/>
    </row>
    <row r="17" spans="2:21" x14ac:dyDescent="0.25">
      <c r="F17" s="25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5"/>
      <c r="T17" s="55" t="s">
        <v>53</v>
      </c>
    </row>
    <row r="18" spans="2:21" x14ac:dyDescent="0.25">
      <c r="B18" s="2" t="s">
        <v>1</v>
      </c>
      <c r="C18" s="2" t="s">
        <v>30</v>
      </c>
      <c r="D18" s="2" t="s">
        <v>52</v>
      </c>
      <c r="F18" s="25"/>
      <c r="G18" s="20"/>
      <c r="H18" s="2" t="s">
        <v>5</v>
      </c>
      <c r="I18" s="2" t="s">
        <v>29</v>
      </c>
      <c r="J18" s="20"/>
      <c r="K18" s="20"/>
      <c r="L18" s="20"/>
      <c r="M18" s="20"/>
      <c r="N18" s="20"/>
      <c r="O18" s="20"/>
      <c r="P18" s="20"/>
      <c r="Q18" s="20"/>
      <c r="R18" s="25"/>
      <c r="T18" s="51" t="s">
        <v>5</v>
      </c>
      <c r="U18" s="51" t="s">
        <v>29</v>
      </c>
    </row>
    <row r="19" spans="2:21" x14ac:dyDescent="0.25">
      <c r="B19" s="3" t="s">
        <v>2</v>
      </c>
      <c r="C19" s="3" t="s">
        <v>25</v>
      </c>
      <c r="D19" s="3" t="s">
        <v>25</v>
      </c>
      <c r="F19" s="25"/>
      <c r="G19" s="20"/>
      <c r="H19" s="3" t="s">
        <v>6</v>
      </c>
      <c r="I19" s="3" t="s">
        <v>25</v>
      </c>
      <c r="J19" s="20"/>
      <c r="K19" s="20"/>
      <c r="L19" s="20"/>
      <c r="M19" s="20"/>
      <c r="N19" s="20"/>
      <c r="O19" s="20"/>
      <c r="P19" s="20"/>
      <c r="Q19" s="20"/>
      <c r="R19" s="25"/>
      <c r="T19" s="52" t="s">
        <v>6</v>
      </c>
      <c r="U19" s="52" t="s">
        <v>25</v>
      </c>
    </row>
    <row r="20" spans="2:21" x14ac:dyDescent="0.25">
      <c r="B20" s="1">
        <v>0</v>
      </c>
      <c r="C20" s="7">
        <f t="shared" ref="C20:C32" si="0">D$14*B20+D$15*B20*B20+D$16*B20*B20*B20</f>
        <v>0</v>
      </c>
      <c r="D20" s="7">
        <f>D$4+C20</f>
        <v>5.8</v>
      </c>
      <c r="F20" s="25"/>
      <c r="G20" s="20"/>
      <c r="H20" s="23">
        <v>0</v>
      </c>
      <c r="I20" s="24">
        <f>I21</f>
        <v>7.0418008950954087</v>
      </c>
      <c r="J20" s="20"/>
      <c r="K20" s="20"/>
      <c r="L20" s="20"/>
      <c r="M20" s="20"/>
      <c r="N20" s="20"/>
      <c r="O20" s="20"/>
      <c r="P20" s="20"/>
      <c r="Q20" s="20"/>
      <c r="R20" s="25"/>
      <c r="T20" s="53">
        <v>0</v>
      </c>
      <c r="U20" s="54">
        <f>$U$21</f>
        <v>7.377288986008204</v>
      </c>
    </row>
    <row r="21" spans="2:21" x14ac:dyDescent="0.25">
      <c r="B21" s="1">
        <v>1</v>
      </c>
      <c r="C21" s="7">
        <f t="shared" si="0"/>
        <v>6.8729000000000012E-2</v>
      </c>
      <c r="D21" s="7">
        <f t="shared" ref="D21:D32" si="1">D$4+C21</f>
        <v>5.8687290000000001</v>
      </c>
      <c r="F21" s="25"/>
      <c r="G21" s="20"/>
      <c r="H21" s="1">
        <v>60</v>
      </c>
      <c r="I21" s="7">
        <f>'60kmh'!$C$18</f>
        <v>7.0418008950954087</v>
      </c>
      <c r="J21" s="20"/>
      <c r="K21" s="20"/>
      <c r="L21" s="20"/>
      <c r="M21" s="20"/>
      <c r="N21" s="20"/>
      <c r="O21" s="20"/>
      <c r="P21" s="20"/>
      <c r="Q21" s="20"/>
      <c r="R21" s="25"/>
      <c r="T21" s="53">
        <v>60</v>
      </c>
      <c r="U21" s="54">
        <f>'60kmh_VECTO3.1'!$O$44</f>
        <v>7.377288986008204</v>
      </c>
    </row>
    <row r="22" spans="2:21" x14ac:dyDescent="0.25">
      <c r="B22" s="1">
        <v>2</v>
      </c>
      <c r="C22" s="7">
        <f t="shared" si="0"/>
        <v>0.206312</v>
      </c>
      <c r="D22" s="7">
        <f t="shared" si="1"/>
        <v>6.0063119999999994</v>
      </c>
      <c r="F22" s="25"/>
      <c r="G22" s="20"/>
      <c r="H22" s="1">
        <v>65</v>
      </c>
      <c r="I22" s="7">
        <f>'65kmh'!$C$18</f>
        <v>6.90971991323062</v>
      </c>
      <c r="J22" s="20"/>
      <c r="K22" s="20"/>
      <c r="L22" s="20"/>
      <c r="M22" s="20"/>
      <c r="N22" s="20"/>
      <c r="O22" s="20"/>
      <c r="P22" s="20"/>
      <c r="Q22" s="20"/>
      <c r="R22" s="25"/>
      <c r="T22" s="53">
        <v>65</v>
      </c>
      <c r="U22" s="54">
        <f>'65kmh_VECTO3.1'!$O$44</f>
        <v>7.2215326153645547</v>
      </c>
    </row>
    <row r="23" spans="2:21" x14ac:dyDescent="0.25">
      <c r="B23" s="1">
        <v>3</v>
      </c>
      <c r="C23" s="7">
        <f t="shared" si="0"/>
        <v>0.39996900000000002</v>
      </c>
      <c r="D23" s="7">
        <f t="shared" si="1"/>
        <v>6.1999689999999994</v>
      </c>
      <c r="F23" s="25"/>
      <c r="G23" s="20"/>
      <c r="H23" s="1">
        <v>70</v>
      </c>
      <c r="I23" s="7">
        <f>'70kmh'!$C$18</f>
        <v>6.7964437371514306</v>
      </c>
      <c r="J23" s="20"/>
      <c r="K23" s="20"/>
      <c r="L23" s="20"/>
      <c r="M23" s="20"/>
      <c r="N23" s="20"/>
      <c r="O23" s="20"/>
      <c r="P23" s="20"/>
      <c r="Q23" s="20"/>
      <c r="R23" s="25"/>
      <c r="T23" s="53">
        <v>70</v>
      </c>
      <c r="U23" s="54">
        <f>'70kmh_VECTO3.1'!$O$44</f>
        <v>7.0848398616446202</v>
      </c>
    </row>
    <row r="24" spans="2:21" x14ac:dyDescent="0.25">
      <c r="B24" s="1">
        <v>4</v>
      </c>
      <c r="C24" s="7">
        <f t="shared" si="0"/>
        <v>0.63691999999999993</v>
      </c>
      <c r="D24" s="7">
        <f t="shared" si="1"/>
        <v>6.4369199999999998</v>
      </c>
      <c r="F24" s="25"/>
      <c r="G24" s="20"/>
      <c r="H24" s="1">
        <v>75</v>
      </c>
      <c r="I24" s="7">
        <f>'75kmh'!$C$18</f>
        <v>6.6990813183746312</v>
      </c>
      <c r="J24" s="20"/>
      <c r="K24" s="20"/>
      <c r="L24" s="20"/>
      <c r="M24" s="20"/>
      <c r="N24" s="20"/>
      <c r="O24" s="20"/>
      <c r="P24" s="20"/>
      <c r="Q24" s="20"/>
      <c r="R24" s="25"/>
      <c r="T24" s="53">
        <v>75</v>
      </c>
      <c r="U24" s="54">
        <f>'75kmh_VECTO3.1'!$O$44</f>
        <v>6.9651805216667446</v>
      </c>
    </row>
    <row r="25" spans="2:21" x14ac:dyDescent="0.25">
      <c r="B25" s="1">
        <v>5</v>
      </c>
      <c r="C25" s="7">
        <f t="shared" si="0"/>
        <v>0.90438499999999988</v>
      </c>
      <c r="D25" s="7">
        <f t="shared" si="1"/>
        <v>6.7043849999999994</v>
      </c>
      <c r="F25" s="25"/>
      <c r="G25" s="20"/>
      <c r="H25" s="1">
        <v>80</v>
      </c>
      <c r="I25" s="7">
        <f>'80kmh'!$C$18</f>
        <v>6.6150709888775179</v>
      </c>
      <c r="J25" s="20"/>
      <c r="K25" s="20"/>
      <c r="L25" s="20"/>
      <c r="M25" s="20"/>
      <c r="N25" s="20"/>
      <c r="O25" s="20"/>
      <c r="P25" s="20"/>
      <c r="Q25" s="20"/>
      <c r="R25" s="25"/>
      <c r="T25" s="53">
        <v>80</v>
      </c>
      <c r="U25" s="54">
        <f>'80kmh_VECTO3.1'!$O$44</f>
        <v>6.8605734497694959</v>
      </c>
    </row>
    <row r="26" spans="2:21" x14ac:dyDescent="0.25">
      <c r="B26" s="1">
        <v>6</v>
      </c>
      <c r="C26" s="7">
        <f t="shared" si="0"/>
        <v>1.1895840000000002</v>
      </c>
      <c r="D26" s="7">
        <f t="shared" si="1"/>
        <v>6.9895839999999998</v>
      </c>
      <c r="F26" s="25"/>
      <c r="G26" s="20"/>
      <c r="H26" s="1">
        <v>85</v>
      </c>
      <c r="I26" s="7">
        <f>'85kmh'!$C$18</f>
        <v>6.5422422213724571</v>
      </c>
      <c r="J26" s="20"/>
      <c r="K26" s="20"/>
      <c r="L26" s="20"/>
      <c r="M26" s="20"/>
      <c r="N26" s="20"/>
      <c r="O26" s="20"/>
      <c r="P26" s="20"/>
      <c r="Q26" s="20"/>
      <c r="R26" s="25"/>
      <c r="T26" s="53">
        <v>85</v>
      </c>
      <c r="U26" s="54">
        <f>'85kmh_VECTO3.1'!$O$44</f>
        <v>6.769159824872335</v>
      </c>
    </row>
    <row r="27" spans="2:21" x14ac:dyDescent="0.25">
      <c r="B27" s="1">
        <v>7</v>
      </c>
      <c r="C27" s="7">
        <f t="shared" si="0"/>
        <v>1.4797370000000005</v>
      </c>
      <c r="D27" s="7">
        <f t="shared" si="1"/>
        <v>7.2797370000000008</v>
      </c>
      <c r="F27" s="25"/>
      <c r="G27" s="20"/>
      <c r="H27" s="1">
        <v>90</v>
      </c>
      <c r="I27" s="7">
        <f>'90kmh'!$C$18</f>
        <v>6.4787919314801119</v>
      </c>
      <c r="J27" s="20"/>
      <c r="K27" s="20"/>
      <c r="L27" s="20"/>
      <c r="M27" s="20"/>
      <c r="N27" s="20"/>
      <c r="O27" s="20"/>
      <c r="P27" s="20"/>
      <c r="Q27" s="20"/>
      <c r="R27" s="25"/>
      <c r="T27" s="53">
        <v>90</v>
      </c>
      <c r="U27" s="54">
        <f>'90kmh_VECTO3.1'!$O$44</f>
        <v>6.6886245412361216</v>
      </c>
    </row>
    <row r="28" spans="2:21" x14ac:dyDescent="0.25">
      <c r="B28" s="1">
        <v>8</v>
      </c>
      <c r="C28" s="7">
        <f t="shared" si="0"/>
        <v>1.7620640000000001</v>
      </c>
      <c r="D28" s="7">
        <f t="shared" si="1"/>
        <v>7.5620639999999995</v>
      </c>
      <c r="F28" s="25"/>
      <c r="G28" s="20"/>
      <c r="H28" s="1">
        <v>95</v>
      </c>
      <c r="I28" s="7">
        <f>'95kmh'!$C$18</f>
        <v>6.4232344400678754</v>
      </c>
      <c r="J28" s="20"/>
      <c r="K28" s="20"/>
      <c r="L28" s="20"/>
      <c r="M28" s="20"/>
      <c r="N28" s="20"/>
      <c r="O28" s="20"/>
      <c r="P28" s="20"/>
      <c r="Q28" s="20"/>
      <c r="R28" s="25"/>
      <c r="T28" s="53">
        <v>95</v>
      </c>
      <c r="U28" s="54">
        <f>'95kmh_VECTO3.1'!$O$44</f>
        <v>6.6176454308566957</v>
      </c>
    </row>
    <row r="29" spans="2:21" x14ac:dyDescent="0.25">
      <c r="B29" s="1">
        <v>9</v>
      </c>
      <c r="C29" s="7">
        <f t="shared" si="0"/>
        <v>2.0237850000000002</v>
      </c>
      <c r="D29" s="7">
        <f t="shared" si="1"/>
        <v>7.823785</v>
      </c>
      <c r="F29" s="25"/>
      <c r="G29" s="20"/>
      <c r="H29" s="1">
        <v>100</v>
      </c>
      <c r="I29" s="7">
        <f>'100kmh'!$C$18</f>
        <v>6.3743482415347312</v>
      </c>
      <c r="J29" s="20"/>
      <c r="K29" s="20"/>
      <c r="L29" s="20"/>
      <c r="M29" s="20"/>
      <c r="N29" s="20"/>
      <c r="O29" s="20"/>
      <c r="P29" s="20"/>
      <c r="Q29" s="20"/>
      <c r="R29" s="25"/>
      <c r="T29" s="53">
        <v>100</v>
      </c>
      <c r="U29" s="54">
        <f>'100kmh_VECTO3.1'!$O$44</f>
        <v>6.5549292913475794</v>
      </c>
    </row>
    <row r="30" spans="2:21" x14ac:dyDescent="0.25">
      <c r="B30" s="1">
        <v>10</v>
      </c>
      <c r="C30" s="7">
        <f t="shared" si="0"/>
        <v>2.2521199999999997</v>
      </c>
      <c r="D30" s="7">
        <f t="shared" si="1"/>
        <v>8.0521199999999986</v>
      </c>
      <c r="F30" s="25"/>
      <c r="G30" s="20"/>
      <c r="H30" s="1">
        <v>105</v>
      </c>
      <c r="I30" s="7">
        <f>'105kmh'!$C$18</f>
        <v>6.331127917564368</v>
      </c>
      <c r="J30" s="20"/>
      <c r="K30" s="20"/>
      <c r="L30" s="20"/>
      <c r="M30" s="20"/>
      <c r="N30" s="20"/>
      <c r="O30" s="20"/>
      <c r="P30" s="20"/>
      <c r="Q30" s="20"/>
      <c r="R30" s="25"/>
      <c r="T30" s="53">
        <v>105</v>
      </c>
      <c r="U30" s="54">
        <f>'105kmh_VECTO3.1'!$O$44</f>
        <v>6.4990877663889526</v>
      </c>
    </row>
    <row r="31" spans="2:21" x14ac:dyDescent="0.25">
      <c r="B31" s="1">
        <v>11</v>
      </c>
      <c r="C31" s="7">
        <f t="shared" si="0"/>
        <v>2.4342889999999993</v>
      </c>
      <c r="D31" s="7">
        <f t="shared" si="1"/>
        <v>8.2342889999999986</v>
      </c>
      <c r="F31" s="25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5"/>
    </row>
    <row r="32" spans="2:21" x14ac:dyDescent="0.25">
      <c r="B32" s="1">
        <v>12</v>
      </c>
      <c r="C32" s="7">
        <f t="shared" si="0"/>
        <v>2.5575120000000005</v>
      </c>
      <c r="D32" s="7">
        <f t="shared" si="1"/>
        <v>8.3575119999999998</v>
      </c>
      <c r="F32" s="25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5"/>
    </row>
    <row r="33" spans="6:18" x14ac:dyDescent="0.25"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5" spans="6:18" x14ac:dyDescent="0.25">
      <c r="H35" s="36"/>
      <c r="J35" s="36"/>
      <c r="K35" s="36"/>
    </row>
    <row r="36" spans="6:18" x14ac:dyDescent="0.25">
      <c r="H36" s="33"/>
      <c r="I36" s="32"/>
      <c r="J36" s="34"/>
      <c r="K36" s="35"/>
    </row>
    <row r="37" spans="6:18" x14ac:dyDescent="0.25">
      <c r="I37" s="32"/>
      <c r="J37" s="34"/>
      <c r="K37" s="35"/>
    </row>
  </sheetData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GenericData_YawAngle!$B$3:$B$6</xm:f>
          </x14:formula1>
          <xm:sqref>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90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6.1400401631897727</v>
      </c>
    </row>
    <row r="9" spans="2:18" x14ac:dyDescent="0.25">
      <c r="B9" s="30">
        <v>0.15</v>
      </c>
      <c r="C9" s="7">
        <f>$R$67</f>
        <v>6.2873303323521252</v>
      </c>
    </row>
    <row r="10" spans="2:18" x14ac:dyDescent="0.25">
      <c r="B10" s="30">
        <v>0.25</v>
      </c>
      <c r="C10" s="7">
        <f>$R$90</f>
        <v>6.3748880685617024</v>
      </c>
    </row>
    <row r="11" spans="2:18" x14ac:dyDescent="0.25">
      <c r="B11" s="30">
        <v>0.35</v>
      </c>
      <c r="C11" s="7">
        <f>$R$113</f>
        <v>6.4402877971608259</v>
      </c>
    </row>
    <row r="12" spans="2:18" x14ac:dyDescent="0.25">
      <c r="B12" s="30">
        <v>0.45</v>
      </c>
      <c r="C12" s="7">
        <f>$R$136</f>
        <v>6.4934637722028254</v>
      </c>
    </row>
    <row r="13" spans="2:18" x14ac:dyDescent="0.25">
      <c r="B13" s="30">
        <v>0.55000000000000004</v>
      </c>
      <c r="C13" s="7">
        <f>$R$159</f>
        <v>6.5387179035753267</v>
      </c>
    </row>
    <row r="14" spans="2:18" x14ac:dyDescent="0.25">
      <c r="B14" s="30">
        <v>0.65</v>
      </c>
      <c r="C14" s="7">
        <f>$R$182</f>
        <v>6.5783509709712389</v>
      </c>
    </row>
    <row r="15" spans="2:18" x14ac:dyDescent="0.25">
      <c r="B15" s="30">
        <v>0.75</v>
      </c>
      <c r="C15" s="7">
        <f>$R$205</f>
        <v>6.6137543406120782</v>
      </c>
    </row>
    <row r="16" spans="2:18" x14ac:dyDescent="0.25">
      <c r="B16" s="30">
        <v>0.85</v>
      </c>
      <c r="C16" s="7">
        <f>$R$228</f>
        <v>6.6458408122931854</v>
      </c>
    </row>
    <row r="17" spans="2:18" ht="15.75" thickBot="1" x14ac:dyDescent="0.3">
      <c r="B17" s="30">
        <v>0.95</v>
      </c>
      <c r="C17" s="12">
        <f>$R$251</f>
        <v>6.6752451538820337</v>
      </c>
    </row>
    <row r="18" spans="2:18" ht="15.75" thickBot="1" x14ac:dyDescent="0.3">
      <c r="B18" s="31" t="s">
        <v>40</v>
      </c>
      <c r="C18" s="13">
        <f>AVERAGE(C8:C17)</f>
        <v>6.4787919314801119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90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95.93222693385303</v>
      </c>
      <c r="K25" s="5">
        <f>I25</f>
        <v>0</v>
      </c>
      <c r="L25" s="5">
        <f>SQRT(J25^2+K25^2)</f>
        <v>95.93222693385303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6.5897968585224689</v>
      </c>
    </row>
    <row r="26" spans="2:18" x14ac:dyDescent="0.25">
      <c r="E26" s="5">
        <f t="shared" si="0"/>
        <v>90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95.842103077086307</v>
      </c>
      <c r="K26" s="5">
        <f t="shared" ref="K26:K43" si="4">I26</f>
        <v>1.0301203965702614</v>
      </c>
      <c r="L26" s="5">
        <f t="shared" ref="L26:L43" si="5">SQRT(J26^2+K26^2)</f>
        <v>95.847638835133893</v>
      </c>
      <c r="M26" s="5">
        <f t="shared" ref="M26:M43" si="6">ATAN(K26/J26)*180/PI()</f>
        <v>0.61579698922749881</v>
      </c>
      <c r="N26" s="7">
        <f t="shared" ref="N26:N43" si="7">$K$2*M26+$K$3*M26*M26+$K$4*M26*M26*M26</f>
        <v>3.3480437128806897E-2</v>
      </c>
      <c r="O26" s="7">
        <f t="shared" ref="O26:O43" si="8">N26+$E$4</f>
        <v>5.8334804371288067</v>
      </c>
      <c r="P26" s="4">
        <v>10</v>
      </c>
      <c r="Q26" s="10">
        <f>P26/SUM(P25:P43)</f>
        <v>5.5555555555555552E-2</v>
      </c>
      <c r="R26" s="7">
        <f t="shared" ref="R26:R43" si="9">O26*(L26^2/E26^2)</f>
        <v>6.6161533726698707</v>
      </c>
    </row>
    <row r="27" spans="2:18" x14ac:dyDescent="0.25">
      <c r="E27" s="5">
        <f t="shared" si="0"/>
        <v>90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95.574469874569118</v>
      </c>
      <c r="K27" s="5">
        <f t="shared" si="4"/>
        <v>2.0289411061568079</v>
      </c>
      <c r="L27" s="5">
        <f t="shared" si="5"/>
        <v>95.596003545217172</v>
      </c>
      <c r="M27" s="5">
        <f t="shared" si="6"/>
        <v>1.2161438494291672</v>
      </c>
      <c r="N27" s="7">
        <f t="shared" si="7"/>
        <v>9.3072779143699977E-2</v>
      </c>
      <c r="O27" s="7">
        <f t="shared" si="8"/>
        <v>5.8930727791436999</v>
      </c>
      <c r="P27" s="4">
        <v>10</v>
      </c>
      <c r="Q27" s="10">
        <f>P27/SUM(P25:P43)</f>
        <v>5.5555555555555552E-2</v>
      </c>
      <c r="R27" s="7">
        <f t="shared" si="9"/>
        <v>6.6486926791911571</v>
      </c>
    </row>
    <row r="28" spans="2:18" x14ac:dyDescent="0.25">
      <c r="E28" s="5">
        <f t="shared" si="0"/>
        <v>90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95.137459225730993</v>
      </c>
      <c r="K28" s="5">
        <f t="shared" si="4"/>
        <v>2.9661134669265179</v>
      </c>
      <c r="L28" s="5">
        <f t="shared" si="5"/>
        <v>95.183685456207826</v>
      </c>
      <c r="M28" s="5">
        <f t="shared" si="6"/>
        <v>1.7857398491706029</v>
      </c>
      <c r="N28" s="7">
        <f t="shared" si="7"/>
        <v>0.17167791677007513</v>
      </c>
      <c r="O28" s="7">
        <f t="shared" si="8"/>
        <v>5.9716779167700746</v>
      </c>
      <c r="P28" s="4">
        <v>10</v>
      </c>
      <c r="Q28" s="10">
        <f>P28/SUM(P25:P43)</f>
        <v>5.5555555555555552E-2</v>
      </c>
      <c r="R28" s="7">
        <f t="shared" si="9"/>
        <v>6.6793836614818369</v>
      </c>
    </row>
    <row r="29" spans="2:18" x14ac:dyDescent="0.25">
      <c r="E29" s="5">
        <f t="shared" si="0"/>
        <v>90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94.54434947799885</v>
      </c>
      <c r="K29" s="5">
        <f t="shared" si="4"/>
        <v>3.8131619709295013</v>
      </c>
      <c r="L29" s="5">
        <f t="shared" si="5"/>
        <v>94.621214441765247</v>
      </c>
      <c r="M29" s="5">
        <f t="shared" si="6"/>
        <v>2.3096011590195831</v>
      </c>
      <c r="N29" s="7">
        <f t="shared" si="7"/>
        <v>0.26087181133155984</v>
      </c>
      <c r="O29" s="7">
        <f t="shared" si="8"/>
        <v>6.0608718113315598</v>
      </c>
      <c r="P29" s="4">
        <v>10</v>
      </c>
      <c r="Q29" s="10">
        <f>P29/SUM(P25:P43)</f>
        <v>5.5555555555555552E-2</v>
      </c>
      <c r="R29" s="7">
        <f t="shared" si="9"/>
        <v>6.6992643539128096</v>
      </c>
    </row>
    <row r="30" spans="2:18" x14ac:dyDescent="0.25">
      <c r="E30" s="5">
        <f t="shared" si="0"/>
        <v>90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93.813161970929499</v>
      </c>
      <c r="K30" s="5">
        <f t="shared" si="4"/>
        <v>4.5443494779988516</v>
      </c>
      <c r="L30" s="5">
        <f t="shared" si="5"/>
        <v>93.92316259135464</v>
      </c>
      <c r="M30" s="5">
        <f t="shared" si="6"/>
        <v>2.7732641597997163</v>
      </c>
      <c r="N30" s="7">
        <f t="shared" si="7"/>
        <v>0.35180660091011623</v>
      </c>
      <c r="O30" s="7">
        <f t="shared" si="8"/>
        <v>6.151806600910116</v>
      </c>
      <c r="P30" s="4">
        <v>10</v>
      </c>
      <c r="Q30" s="10">
        <f>P30/SUM(P25:P43)</f>
        <v>5.5555555555555552E-2</v>
      </c>
      <c r="R30" s="7">
        <f t="shared" si="9"/>
        <v>6.699819004545974</v>
      </c>
    </row>
    <row r="31" spans="2:18" x14ac:dyDescent="0.25">
      <c r="E31" s="5">
        <f t="shared" si="0"/>
        <v>90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92.966113466926515</v>
      </c>
      <c r="K31" s="5">
        <f t="shared" si="4"/>
        <v>5.1374592257309981</v>
      </c>
      <c r="L31" s="5">
        <f t="shared" si="5"/>
        <v>93.107957449626753</v>
      </c>
      <c r="M31" s="5">
        <f t="shared" si="6"/>
        <v>3.1630411309638595</v>
      </c>
      <c r="N31" s="7">
        <f t="shared" si="7"/>
        <v>0.43598588323170195</v>
      </c>
      <c r="O31" s="7">
        <f t="shared" si="8"/>
        <v>6.2359858832317014</v>
      </c>
      <c r="P31" s="4">
        <v>10</v>
      </c>
      <c r="Q31" s="10">
        <f>P31/SUM(P25:P43)</f>
        <v>5.5555555555555552E-2</v>
      </c>
      <c r="R31" s="7">
        <f t="shared" si="9"/>
        <v>6.674115273312812</v>
      </c>
    </row>
    <row r="32" spans="2:18" x14ac:dyDescent="0.25">
      <c r="E32" s="5">
        <f t="shared" si="0"/>
        <v>90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92.028941106156807</v>
      </c>
      <c r="K32" s="5">
        <f t="shared" si="4"/>
        <v>5.5744698745691128</v>
      </c>
      <c r="L32" s="5">
        <f t="shared" si="5"/>
        <v>92.197617732254656</v>
      </c>
      <c r="M32" s="5">
        <f t="shared" si="6"/>
        <v>3.4663424659104956</v>
      </c>
      <c r="N32" s="7">
        <f t="shared" si="7"/>
        <v>0.50585937518802693</v>
      </c>
      <c r="O32" s="7">
        <f t="shared" si="8"/>
        <v>6.3058593751880263</v>
      </c>
      <c r="P32" s="4">
        <v>10</v>
      </c>
      <c r="Q32" s="10">
        <f>P32/SUM(P25:P43)</f>
        <v>5.5555555555555552E-2</v>
      </c>
      <c r="R32" s="7">
        <f t="shared" si="9"/>
        <v>6.6175717956431273</v>
      </c>
    </row>
    <row r="33" spans="2:18" x14ac:dyDescent="0.25">
      <c r="E33" s="5">
        <f t="shared" si="0"/>
        <v>90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91.030120396570268</v>
      </c>
      <c r="K33" s="5">
        <f t="shared" si="4"/>
        <v>5.8421030770863096</v>
      </c>
      <c r="L33" s="5">
        <f t="shared" si="5"/>
        <v>91.217394107578954</v>
      </c>
      <c r="M33" s="5">
        <f t="shared" si="6"/>
        <v>3.6720749607666066</v>
      </c>
      <c r="N33" s="7">
        <f t="shared" si="7"/>
        <v>0.5552319712583349</v>
      </c>
      <c r="O33" s="7">
        <f t="shared" si="8"/>
        <v>6.3552319712583349</v>
      </c>
      <c r="P33" s="4">
        <v>10</v>
      </c>
      <c r="Q33" s="10">
        <f>P33/SUM(P25:P43)</f>
        <v>5.5555555555555552E-2</v>
      </c>
      <c r="R33" s="7">
        <f t="shared" si="9"/>
        <v>6.5283241580728566</v>
      </c>
    </row>
    <row r="34" spans="2:18" x14ac:dyDescent="0.25">
      <c r="E34" s="5">
        <f t="shared" si="0"/>
        <v>90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90</v>
      </c>
      <c r="K34" s="5">
        <f t="shared" si="4"/>
        <v>5.9322269338530367</v>
      </c>
      <c r="L34" s="5">
        <f t="shared" si="5"/>
        <v>90.195295422736606</v>
      </c>
      <c r="M34" s="5">
        <f t="shared" si="6"/>
        <v>3.7711179314654388</v>
      </c>
      <c r="N34" s="7">
        <f t="shared" si="7"/>
        <v>0.57953140058016084</v>
      </c>
      <c r="O34" s="7">
        <f t="shared" si="8"/>
        <v>6.3795314005801611</v>
      </c>
      <c r="P34" s="4">
        <v>10</v>
      </c>
      <c r="Q34" s="10">
        <f>P34/SUM(P25:P43)</f>
        <v>5.5555555555555552E-2</v>
      </c>
      <c r="R34" s="7">
        <f t="shared" si="9"/>
        <v>6.407247957119413</v>
      </c>
    </row>
    <row r="35" spans="2:18" x14ac:dyDescent="0.25">
      <c r="E35" s="5">
        <f t="shared" si="0"/>
        <v>90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88.969879603429746</v>
      </c>
      <c r="K35" s="5">
        <f t="shared" si="4"/>
        <v>5.8421030770863096</v>
      </c>
      <c r="L35" s="5">
        <f t="shared" si="5"/>
        <v>89.161480724649735</v>
      </c>
      <c r="M35" s="5">
        <f t="shared" si="6"/>
        <v>3.7568669950629134</v>
      </c>
      <c r="N35" s="7">
        <f t="shared" si="7"/>
        <v>0.57601454825700682</v>
      </c>
      <c r="O35" s="7">
        <f t="shared" si="8"/>
        <v>6.3760145482570065</v>
      </c>
      <c r="P35" s="4">
        <v>10</v>
      </c>
      <c r="Q35" s="10">
        <f>P35/SUM(P25:P43)</f>
        <v>5.5555555555555552E-2</v>
      </c>
      <c r="R35" s="7">
        <f t="shared" si="9"/>
        <v>6.2577588780109874</v>
      </c>
    </row>
    <row r="36" spans="2:18" x14ac:dyDescent="0.25">
      <c r="E36" s="5">
        <f t="shared" si="0"/>
        <v>90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87.971058893843193</v>
      </c>
      <c r="K36" s="5">
        <f t="shared" si="4"/>
        <v>5.5744698745691137</v>
      </c>
      <c r="L36" s="5">
        <f t="shared" si="5"/>
        <v>88.147500913449079</v>
      </c>
      <c r="M36" s="5">
        <f t="shared" si="6"/>
        <v>3.6258188936749467</v>
      </c>
      <c r="N36" s="7">
        <f t="shared" si="7"/>
        <v>0.54399927121177916</v>
      </c>
      <c r="O36" s="7">
        <f t="shared" si="8"/>
        <v>6.3439992712117785</v>
      </c>
      <c r="P36" s="4">
        <v>10</v>
      </c>
      <c r="Q36" s="10">
        <f>P36/SUM(P25:P43)</f>
        <v>5.5555555555555552E-2</v>
      </c>
      <c r="R36" s="7">
        <f t="shared" si="9"/>
        <v>6.0855258790857159</v>
      </c>
    </row>
    <row r="37" spans="2:18" x14ac:dyDescent="0.25">
      <c r="E37" s="5">
        <f t="shared" si="0"/>
        <v>90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87.033886533073485</v>
      </c>
      <c r="K37" s="5">
        <f t="shared" si="4"/>
        <v>5.137459225730999</v>
      </c>
      <c r="L37" s="5">
        <f t="shared" si="5"/>
        <v>87.185382331833353</v>
      </c>
      <c r="M37" s="5">
        <f t="shared" si="6"/>
        <v>3.3781504974438299</v>
      </c>
      <c r="N37" s="7">
        <f t="shared" si="7"/>
        <v>0.48517206952305908</v>
      </c>
      <c r="O37" s="7">
        <f t="shared" si="8"/>
        <v>6.2851720695230586</v>
      </c>
      <c r="P37" s="4">
        <v>10</v>
      </c>
      <c r="Q37" s="10">
        <f>P37/SUM(P25:P43)</f>
        <v>5.5555555555555552E-2</v>
      </c>
      <c r="R37" s="7">
        <f t="shared" si="9"/>
        <v>5.8982001492475797</v>
      </c>
    </row>
    <row r="38" spans="2:18" x14ac:dyDescent="0.25">
      <c r="E38" s="5">
        <f t="shared" si="0"/>
        <v>90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86.186838029070501</v>
      </c>
      <c r="K38" s="5">
        <f t="shared" si="4"/>
        <v>4.5443494779988516</v>
      </c>
      <c r="L38" s="5">
        <f t="shared" si="5"/>
        <v>86.306559203964454</v>
      </c>
      <c r="M38" s="5">
        <f t="shared" si="6"/>
        <v>3.0182237329043988</v>
      </c>
      <c r="N38" s="7">
        <f t="shared" si="7"/>
        <v>0.40393863531401974</v>
      </c>
      <c r="O38" s="7">
        <f t="shared" si="8"/>
        <v>6.2039386353140191</v>
      </c>
      <c r="P38" s="4">
        <v>10</v>
      </c>
      <c r="Q38" s="10">
        <f>P38/SUM(P25:P43)</f>
        <v>5.5555555555555552E-2</v>
      </c>
      <c r="R38" s="7">
        <f t="shared" si="9"/>
        <v>5.7051895797658823</v>
      </c>
    </row>
    <row r="39" spans="2:18" x14ac:dyDescent="0.25">
      <c r="E39" s="5">
        <f t="shared" si="0"/>
        <v>90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85.45565052200115</v>
      </c>
      <c r="K39" s="5">
        <f t="shared" si="4"/>
        <v>3.8131619709295026</v>
      </c>
      <c r="L39" s="5">
        <f t="shared" si="5"/>
        <v>85.540682779335697</v>
      </c>
      <c r="M39" s="5">
        <f t="shared" si="6"/>
        <v>2.5549306178753839</v>
      </c>
      <c r="N39" s="7">
        <f t="shared" si="7"/>
        <v>0.30767155375521482</v>
      </c>
      <c r="O39" s="7">
        <f t="shared" si="8"/>
        <v>6.1076715537552149</v>
      </c>
      <c r="P39" s="4">
        <v>10</v>
      </c>
      <c r="Q39" s="10">
        <f>P39/SUM(P25:P43)</f>
        <v>5.5555555555555552E-2</v>
      </c>
      <c r="R39" s="7">
        <f t="shared" si="9"/>
        <v>5.5174204519534911</v>
      </c>
    </row>
    <row r="40" spans="2:18" x14ac:dyDescent="0.25">
      <c r="E40" s="5">
        <f t="shared" si="0"/>
        <v>90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84.862540774269007</v>
      </c>
      <c r="K40" s="5">
        <f t="shared" si="4"/>
        <v>2.9661134669265179</v>
      </c>
      <c r="L40" s="5">
        <f t="shared" si="5"/>
        <v>84.914360715742021</v>
      </c>
      <c r="M40" s="5">
        <f t="shared" si="6"/>
        <v>2.0017858070231562</v>
      </c>
      <c r="N40" s="7">
        <f t="shared" si="7"/>
        <v>0.20661165852898905</v>
      </c>
      <c r="O40" s="7">
        <f t="shared" si="8"/>
        <v>6.006611658528989</v>
      </c>
      <c r="P40" s="4">
        <v>10</v>
      </c>
      <c r="Q40" s="10">
        <f>P40/SUM(P25:P43)</f>
        <v>5.5555555555555552E-2</v>
      </c>
      <c r="R40" s="7">
        <f t="shared" si="9"/>
        <v>5.3469586369051392</v>
      </c>
    </row>
    <row r="41" spans="2:18" x14ac:dyDescent="0.25">
      <c r="E41" s="5">
        <f t="shared" si="0"/>
        <v>90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84.425530125430882</v>
      </c>
      <c r="K41" s="5">
        <f t="shared" si="4"/>
        <v>2.0289411061568088</v>
      </c>
      <c r="L41" s="5">
        <f t="shared" si="5"/>
        <v>84.449906684213047</v>
      </c>
      <c r="M41" s="5">
        <f t="shared" si="6"/>
        <v>1.376685343148297</v>
      </c>
      <c r="N41" s="7">
        <f t="shared" si="7"/>
        <v>0.11315975820692102</v>
      </c>
      <c r="O41" s="7">
        <f t="shared" si="8"/>
        <v>5.9131597582069206</v>
      </c>
      <c r="P41" s="4">
        <v>10</v>
      </c>
      <c r="Q41" s="10">
        <f>P41/SUM(P25:P43)</f>
        <v>5.5555555555555552E-2</v>
      </c>
      <c r="R41" s="7">
        <f t="shared" si="9"/>
        <v>5.2063449813586065</v>
      </c>
    </row>
    <row r="42" spans="2:18" x14ac:dyDescent="0.25">
      <c r="E42" s="5">
        <f t="shared" si="0"/>
        <v>90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84.157896922913693</v>
      </c>
      <c r="K42" s="5">
        <f t="shared" si="4"/>
        <v>1.0301203965702612</v>
      </c>
      <c r="L42" s="5">
        <f t="shared" si="5"/>
        <v>84.164201193376726</v>
      </c>
      <c r="M42" s="5">
        <f t="shared" si="6"/>
        <v>0.70128420372769928</v>
      </c>
      <c r="N42" s="7">
        <f t="shared" si="7"/>
        <v>4.0407143292328918E-2</v>
      </c>
      <c r="O42" s="7">
        <f t="shared" si="8"/>
        <v>5.840407143292329</v>
      </c>
      <c r="P42" s="4">
        <v>10</v>
      </c>
      <c r="Q42" s="10">
        <f>P42/SUM(P25:P43)</f>
        <v>5.5555555555555552E-2</v>
      </c>
      <c r="R42" s="7">
        <f t="shared" si="9"/>
        <v>5.1075534047572626</v>
      </c>
    </row>
    <row r="43" spans="2:18" x14ac:dyDescent="0.25">
      <c r="E43" s="5">
        <f t="shared" si="0"/>
        <v>90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84.06777306614697</v>
      </c>
      <c r="K43" s="5">
        <f t="shared" si="4"/>
        <v>7.2678586621773478E-16</v>
      </c>
      <c r="L43" s="5">
        <f t="shared" si="5"/>
        <v>84.06777306614697</v>
      </c>
      <c r="M43" s="5">
        <f t="shared" si="6"/>
        <v>4.9533562297732009E-16</v>
      </c>
      <c r="N43" s="7">
        <f t="shared" si="7"/>
        <v>1.4880872785484658E-17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5.0606005822403555</v>
      </c>
    </row>
    <row r="44" spans="2:18" x14ac:dyDescent="0.25">
      <c r="R44" s="7">
        <f>SUMPRODUCT(Q25:Q43,R25:R43)</f>
        <v>6.1400401631897727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90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97.389958632321225</v>
      </c>
      <c r="K48" s="5">
        <f>I48</f>
        <v>0</v>
      </c>
      <c r="L48" s="5">
        <f>SQRT(J48^2+K48^2)</f>
        <v>97.389958632321225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6.791588079746961</v>
      </c>
    </row>
    <row r="49" spans="5:18" x14ac:dyDescent="0.25">
      <c r="E49" s="5">
        <f t="shared" si="10"/>
        <v>90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97.277688555549432</v>
      </c>
      <c r="K49" s="5">
        <f t="shared" ref="K49:K66" si="14">I49</f>
        <v>1.2832528495365811</v>
      </c>
      <c r="L49" s="5">
        <f t="shared" ref="L49:L66" si="15">SQRT(J49^2+K49^2)</f>
        <v>97.286152296132656</v>
      </c>
      <c r="M49" s="5">
        <f t="shared" ref="M49:M66" si="16">ATAN(K49/J49)*180/PI()</f>
        <v>0.75578181324518023</v>
      </c>
      <c r="N49" s="7">
        <f t="shared" ref="N49:N66" si="17">$K$2*M49+$K$3*M49*M49+$K$4*M49*M49*M49</f>
        <v>4.5100582249817854E-2</v>
      </c>
      <c r="O49" s="7">
        <f t="shared" ref="O49:O66" si="18">N49+$E$4</f>
        <v>5.8451005822498177</v>
      </c>
      <c r="P49" s="4">
        <v>10</v>
      </c>
      <c r="Q49" s="10">
        <f>P49/SUM(P48:P66)</f>
        <v>5.5555555555555552E-2</v>
      </c>
      <c r="R49" s="7">
        <f t="shared" ref="R49:R66" si="19">O49*(L49^2/E49^2)</f>
        <v>6.8298163272084995</v>
      </c>
    </row>
    <row r="50" spans="5:18" x14ac:dyDescent="0.25">
      <c r="E50" s="5">
        <f t="shared" si="10"/>
        <v>90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96.944289594705381</v>
      </c>
      <c r="K50" s="5">
        <f t="shared" si="14"/>
        <v>2.5275147105972673</v>
      </c>
      <c r="L50" s="5">
        <f t="shared" si="15"/>
        <v>96.977232460172772</v>
      </c>
      <c r="M50" s="5">
        <f t="shared" si="16"/>
        <v>1.4934673012330024</v>
      </c>
      <c r="N50" s="7">
        <f t="shared" si="17"/>
        <v>0.12881156649888653</v>
      </c>
      <c r="O50" s="7">
        <f t="shared" si="18"/>
        <v>5.9288115664988865</v>
      </c>
      <c r="P50" s="4">
        <v>10</v>
      </c>
      <c r="Q50" s="10">
        <f>P50/SUM(P48:P66)</f>
        <v>5.5555555555555552E-2</v>
      </c>
      <c r="R50" s="7">
        <f t="shared" si="19"/>
        <v>6.8837042121579106</v>
      </c>
    </row>
    <row r="51" spans="5:18" x14ac:dyDescent="0.25">
      <c r="E51" s="5">
        <f t="shared" si="10"/>
        <v>90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96.399891908506291</v>
      </c>
      <c r="K51" s="5">
        <f t="shared" si="14"/>
        <v>3.694979316160611</v>
      </c>
      <c r="L51" s="5">
        <f t="shared" si="15"/>
        <v>96.470679649925501</v>
      </c>
      <c r="M51" s="5">
        <f t="shared" si="16"/>
        <v>2.1950557190252225</v>
      </c>
      <c r="N51" s="7">
        <f t="shared" si="17"/>
        <v>0.2400835059080923</v>
      </c>
      <c r="O51" s="7">
        <f t="shared" si="18"/>
        <v>6.0400835059080924</v>
      </c>
      <c r="P51" s="4">
        <v>10</v>
      </c>
      <c r="Q51" s="10">
        <f>P51/SUM(P48:P66)</f>
        <v>5.5555555555555552E-2</v>
      </c>
      <c r="R51" s="7">
        <f t="shared" si="19"/>
        <v>6.9398262999277689</v>
      </c>
    </row>
    <row r="52" spans="5:18" x14ac:dyDescent="0.25">
      <c r="E52" s="5">
        <f t="shared" si="10"/>
        <v>90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95.661036745168801</v>
      </c>
      <c r="K52" s="5">
        <f t="shared" si="14"/>
        <v>4.7501738449521653</v>
      </c>
      <c r="L52" s="5">
        <f t="shared" si="15"/>
        <v>95.778902179539543</v>
      </c>
      <c r="M52" s="5">
        <f t="shared" si="16"/>
        <v>2.8427618611825451</v>
      </c>
      <c r="N52" s="7">
        <f t="shared" si="17"/>
        <v>0.3663235597597061</v>
      </c>
      <c r="O52" s="7">
        <f t="shared" si="18"/>
        <v>6.1663235597597055</v>
      </c>
      <c r="P52" s="4">
        <v>10</v>
      </c>
      <c r="Q52" s="10">
        <f>P52/SUM(P48:P66)</f>
        <v>5.5555555555555552E-2</v>
      </c>
      <c r="R52" s="7">
        <f t="shared" si="19"/>
        <v>6.9836264331550284</v>
      </c>
    </row>
    <row r="53" spans="5:18" x14ac:dyDescent="0.25">
      <c r="E53" s="5">
        <f t="shared" si="10"/>
        <v>90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94.750173844952172</v>
      </c>
      <c r="K53" s="5">
        <f t="shared" si="14"/>
        <v>5.6610367451687953</v>
      </c>
      <c r="L53" s="5">
        <f t="shared" si="15"/>
        <v>94.919138115971165</v>
      </c>
      <c r="M53" s="5">
        <f t="shared" si="16"/>
        <v>3.4191851701133822</v>
      </c>
      <c r="N53" s="7">
        <f t="shared" si="17"/>
        <v>0.49476094626020145</v>
      </c>
      <c r="O53" s="7">
        <f t="shared" si="18"/>
        <v>6.294760946260201</v>
      </c>
      <c r="P53" s="4">
        <v>10</v>
      </c>
      <c r="Q53" s="10">
        <f>P53/SUM(P48:P66)</f>
        <v>5.5555555555555552E-2</v>
      </c>
      <c r="R53" s="7">
        <f t="shared" si="19"/>
        <v>7.0016725327866833</v>
      </c>
    </row>
    <row r="54" spans="5:18" x14ac:dyDescent="0.25">
      <c r="E54" s="5">
        <f t="shared" si="10"/>
        <v>90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93.694979316160612</v>
      </c>
      <c r="K54" s="5">
        <f t="shared" si="14"/>
        <v>6.3998919085062846</v>
      </c>
      <c r="L54" s="5">
        <f t="shared" si="15"/>
        <v>93.913299193971071</v>
      </c>
      <c r="M54" s="5">
        <f t="shared" si="16"/>
        <v>3.9075531202590383</v>
      </c>
      <c r="N54" s="7">
        <f t="shared" si="17"/>
        <v>0.61353932120792687</v>
      </c>
      <c r="O54" s="7">
        <f t="shared" si="18"/>
        <v>6.413539321207927</v>
      </c>
      <c r="P54" s="4">
        <v>10</v>
      </c>
      <c r="Q54" s="10">
        <f>P54/SUM(P48:P66)</f>
        <v>5.5555555555555552E-2</v>
      </c>
      <c r="R54" s="7">
        <f t="shared" si="19"/>
        <v>6.9834003155029132</v>
      </c>
    </row>
    <row r="55" spans="5:18" x14ac:dyDescent="0.25">
      <c r="E55" s="5">
        <f t="shared" si="10"/>
        <v>90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92.527514710597274</v>
      </c>
      <c r="K55" s="5">
        <f t="shared" si="14"/>
        <v>6.9442895947053769</v>
      </c>
      <c r="L55" s="5">
        <f t="shared" si="15"/>
        <v>92.787736994146641</v>
      </c>
      <c r="M55" s="5">
        <f t="shared" si="16"/>
        <v>4.2920634223467165</v>
      </c>
      <c r="N55" s="7">
        <f t="shared" si="17"/>
        <v>0.71245119936109469</v>
      </c>
      <c r="O55" s="7">
        <f t="shared" si="18"/>
        <v>6.5124511993610943</v>
      </c>
      <c r="P55" s="4">
        <v>10</v>
      </c>
      <c r="Q55" s="10">
        <f>P55/SUM(P48:P66)</f>
        <v>5.5555555555555552E-2</v>
      </c>
      <c r="R55" s="7">
        <f t="shared" si="19"/>
        <v>6.9221439860114415</v>
      </c>
    </row>
    <row r="56" spans="5:18" x14ac:dyDescent="0.25">
      <c r="E56" s="5">
        <f t="shared" si="10"/>
        <v>90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91.283252849536581</v>
      </c>
      <c r="K56" s="5">
        <f t="shared" si="14"/>
        <v>7.2776885555494335</v>
      </c>
      <c r="L56" s="5">
        <f t="shared" si="15"/>
        <v>91.572905389662083</v>
      </c>
      <c r="M56" s="5">
        <f t="shared" si="16"/>
        <v>4.5583466219698341</v>
      </c>
      <c r="N56" s="7">
        <f t="shared" si="17"/>
        <v>0.78331438874510884</v>
      </c>
      <c r="O56" s="7">
        <f t="shared" si="18"/>
        <v>6.5833143887451087</v>
      </c>
      <c r="P56" s="4">
        <v>10</v>
      </c>
      <c r="Q56" s="10">
        <f>P56/SUM(P48:P66)</f>
        <v>5.5555555555555552E-2</v>
      </c>
      <c r="R56" s="7">
        <f t="shared" si="19"/>
        <v>6.8154347405208808</v>
      </c>
    </row>
    <row r="57" spans="5:18" x14ac:dyDescent="0.25">
      <c r="E57" s="5">
        <f t="shared" si="10"/>
        <v>90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90</v>
      </c>
      <c r="K57" s="5">
        <f t="shared" si="14"/>
        <v>7.389958632321223</v>
      </c>
      <c r="L57" s="5">
        <f t="shared" si="15"/>
        <v>90.302887487540616</v>
      </c>
      <c r="M57" s="5">
        <f t="shared" si="16"/>
        <v>4.6940633085771486</v>
      </c>
      <c r="N57" s="7">
        <f t="shared" si="17"/>
        <v>0.82008417613021045</v>
      </c>
      <c r="O57" s="7">
        <f t="shared" si="18"/>
        <v>6.6200841761302103</v>
      </c>
      <c r="P57" s="4">
        <v>10</v>
      </c>
      <c r="Q57" s="10">
        <f>P57/SUM(P48:P66)</f>
        <v>5.5555555555555552E-2</v>
      </c>
      <c r="R57" s="7">
        <f t="shared" si="19"/>
        <v>6.6647178368008886</v>
      </c>
    </row>
    <row r="58" spans="5:18" x14ac:dyDescent="0.25">
      <c r="E58" s="5">
        <f t="shared" si="10"/>
        <v>90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88.716747150463419</v>
      </c>
      <c r="K58" s="5">
        <f t="shared" si="14"/>
        <v>7.2776885555494335</v>
      </c>
      <c r="L58" s="5">
        <f t="shared" si="15"/>
        <v>89.014751449806539</v>
      </c>
      <c r="M58" s="5">
        <f t="shared" si="16"/>
        <v>4.6896360434538726</v>
      </c>
      <c r="N58" s="7">
        <f t="shared" si="17"/>
        <v>0.81887823126305759</v>
      </c>
      <c r="O58" s="7">
        <f t="shared" si="18"/>
        <v>6.6188782312630572</v>
      </c>
      <c r="P58" s="4">
        <v>10</v>
      </c>
      <c r="Q58" s="10">
        <f>P58/SUM(P48:P66)</f>
        <v>5.5555555555555552E-2</v>
      </c>
      <c r="R58" s="7">
        <f t="shared" si="19"/>
        <v>6.4747549979059498</v>
      </c>
    </row>
    <row r="59" spans="5:18" x14ac:dyDescent="0.25">
      <c r="E59" s="5">
        <f t="shared" si="10"/>
        <v>90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87.472485289402726</v>
      </c>
      <c r="K59" s="5">
        <f t="shared" si="14"/>
        <v>6.9442895947053778</v>
      </c>
      <c r="L59" s="5">
        <f t="shared" si="15"/>
        <v>87.74769991674944</v>
      </c>
      <c r="M59" s="5">
        <f t="shared" si="16"/>
        <v>4.5390931190105759</v>
      </c>
      <c r="N59" s="7">
        <f t="shared" si="17"/>
        <v>0.77813216492167159</v>
      </c>
      <c r="O59" s="7">
        <f t="shared" si="18"/>
        <v>6.5781321649216711</v>
      </c>
      <c r="P59" s="4">
        <v>10</v>
      </c>
      <c r="Q59" s="10">
        <f>P59/SUM(P48:P66)</f>
        <v>5.5555555555555552E-2</v>
      </c>
      <c r="R59" s="7">
        <f t="shared" si="19"/>
        <v>6.253009071456793</v>
      </c>
    </row>
    <row r="60" spans="5:18" x14ac:dyDescent="0.25">
      <c r="E60" s="5">
        <f t="shared" si="10"/>
        <v>90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86.305020683839388</v>
      </c>
      <c r="K60" s="5">
        <f t="shared" si="14"/>
        <v>6.3998919085062855</v>
      </c>
      <c r="L60" s="5">
        <f t="shared" si="15"/>
        <v>86.541985253855302</v>
      </c>
      <c r="M60" s="5">
        <f t="shared" si="16"/>
        <v>4.240968614769332</v>
      </c>
      <c r="N60" s="7">
        <f t="shared" si="17"/>
        <v>0.69906358349919118</v>
      </c>
      <c r="O60" s="7">
        <f t="shared" si="18"/>
        <v>6.4990635834991908</v>
      </c>
      <c r="P60" s="4">
        <v>10</v>
      </c>
      <c r="Q60" s="10">
        <f>P60/SUM(P48:P66)</f>
        <v>5.5555555555555552E-2</v>
      </c>
      <c r="R60" s="7">
        <f t="shared" si="19"/>
        <v>6.0092389592942004</v>
      </c>
    </row>
    <row r="61" spans="5:18" x14ac:dyDescent="0.25">
      <c r="E61" s="5">
        <f t="shared" si="10"/>
        <v>90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85.249826155047828</v>
      </c>
      <c r="K61" s="5">
        <f t="shared" si="14"/>
        <v>5.6610367451687953</v>
      </c>
      <c r="L61" s="5">
        <f t="shared" si="15"/>
        <v>85.43758070366944</v>
      </c>
      <c r="M61" s="5">
        <f t="shared" si="16"/>
        <v>3.7991632652422407</v>
      </c>
      <c r="N61" s="7">
        <f t="shared" si="17"/>
        <v>0.58647223842728025</v>
      </c>
      <c r="O61" s="7">
        <f t="shared" si="18"/>
        <v>6.3864722384272801</v>
      </c>
      <c r="P61" s="4">
        <v>10</v>
      </c>
      <c r="Q61" s="10">
        <f>P61/SUM(P48:P66)</f>
        <v>5.5555555555555552E-2</v>
      </c>
      <c r="R61" s="7">
        <f t="shared" si="19"/>
        <v>5.7553785527278309</v>
      </c>
    </row>
    <row r="62" spans="5:18" x14ac:dyDescent="0.25">
      <c r="E62" s="5">
        <f t="shared" si="10"/>
        <v>90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84.338963254831199</v>
      </c>
      <c r="K62" s="5">
        <f t="shared" si="14"/>
        <v>4.7501738449521671</v>
      </c>
      <c r="L62" s="5">
        <f t="shared" si="15"/>
        <v>84.4726279599317</v>
      </c>
      <c r="M62" s="5">
        <f t="shared" si="16"/>
        <v>3.2236307020592112</v>
      </c>
      <c r="N62" s="7">
        <f t="shared" si="17"/>
        <v>0.44965267773532686</v>
      </c>
      <c r="O62" s="7">
        <f t="shared" si="18"/>
        <v>6.2496526777353267</v>
      </c>
      <c r="P62" s="4">
        <v>10</v>
      </c>
      <c r="Q62" s="10">
        <f>P62/SUM(P48:P66)</f>
        <v>5.5555555555555552E-2</v>
      </c>
      <c r="R62" s="7">
        <f t="shared" si="19"/>
        <v>5.5055774202426191</v>
      </c>
    </row>
    <row r="63" spans="5:18" x14ac:dyDescent="0.25">
      <c r="E63" s="5">
        <f t="shared" si="10"/>
        <v>90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83.600108091493709</v>
      </c>
      <c r="K63" s="5">
        <f t="shared" si="14"/>
        <v>3.694979316160611</v>
      </c>
      <c r="L63" s="5">
        <f t="shared" si="15"/>
        <v>83.681724080328834</v>
      </c>
      <c r="M63" s="5">
        <f t="shared" si="16"/>
        <v>2.530726706021575</v>
      </c>
      <c r="N63" s="7">
        <f t="shared" si="17"/>
        <v>0.30292019597659608</v>
      </c>
      <c r="O63" s="7">
        <f t="shared" si="18"/>
        <v>6.102920195976596</v>
      </c>
      <c r="P63" s="4">
        <v>10</v>
      </c>
      <c r="Q63" s="10">
        <f>P63/SUM(P48:P66)</f>
        <v>5.5555555555555552E-2</v>
      </c>
      <c r="R63" s="7">
        <f t="shared" si="19"/>
        <v>5.2761108419203318</v>
      </c>
    </row>
    <row r="64" spans="5:18" x14ac:dyDescent="0.25">
      <c r="E64" s="5">
        <f t="shared" si="10"/>
        <v>90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83.055710405294619</v>
      </c>
      <c r="K64" s="5">
        <f t="shared" si="14"/>
        <v>2.5275147105972686</v>
      </c>
      <c r="L64" s="5">
        <f t="shared" si="15"/>
        <v>83.094159611494064</v>
      </c>
      <c r="M64" s="5">
        <f t="shared" si="16"/>
        <v>1.7430619278580903</v>
      </c>
      <c r="N64" s="7">
        <f t="shared" si="17"/>
        <v>0.16509769162778304</v>
      </c>
      <c r="O64" s="7">
        <f t="shared" si="18"/>
        <v>5.9650976916277827</v>
      </c>
      <c r="P64" s="4">
        <v>10</v>
      </c>
      <c r="Q64" s="10">
        <f>P64/SUM(P48:P66)</f>
        <v>5.5555555555555552E-2</v>
      </c>
      <c r="R64" s="7">
        <f t="shared" si="19"/>
        <v>5.0847960885243548</v>
      </c>
    </row>
    <row r="65" spans="2:18" x14ac:dyDescent="0.25">
      <c r="E65" s="5">
        <f t="shared" si="10"/>
        <v>90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82.722311444450568</v>
      </c>
      <c r="K65" s="5">
        <f t="shared" si="14"/>
        <v>1.2832528495365807</v>
      </c>
      <c r="L65" s="5">
        <f t="shared" si="15"/>
        <v>82.732264253968779</v>
      </c>
      <c r="M65" s="5">
        <f t="shared" si="16"/>
        <v>0.8887454189472993</v>
      </c>
      <c r="N65" s="7">
        <f t="shared" si="17"/>
        <v>5.7444506331597922E-2</v>
      </c>
      <c r="O65" s="7">
        <f t="shared" si="18"/>
        <v>5.8574445063315981</v>
      </c>
      <c r="P65" s="4">
        <v>10</v>
      </c>
      <c r="Q65" s="10">
        <f>P65/SUM(P48:P66)</f>
        <v>5.5555555555555552E-2</v>
      </c>
      <c r="R65" s="7">
        <f t="shared" si="19"/>
        <v>4.9496328435019432</v>
      </c>
    </row>
    <row r="66" spans="2:18" x14ac:dyDescent="0.25">
      <c r="E66" s="5">
        <f t="shared" si="10"/>
        <v>90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82.610041367678775</v>
      </c>
      <c r="K66" s="5">
        <f t="shared" si="14"/>
        <v>9.0537964002269651E-16</v>
      </c>
      <c r="L66" s="5">
        <f t="shared" si="15"/>
        <v>82.610041367678775</v>
      </c>
      <c r="M66" s="5">
        <f t="shared" si="16"/>
        <v>6.2794342396577197E-16</v>
      </c>
      <c r="N66" s="7">
        <f t="shared" si="17"/>
        <v>1.8864676342779736E-17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4.8866209656374897</v>
      </c>
    </row>
    <row r="67" spans="2:18" x14ac:dyDescent="0.25">
      <c r="R67" s="7">
        <f>SUMPRODUCT(Q48:Q66,R48:R66)</f>
        <v>6.2873303323521252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90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98.184869459156147</v>
      </c>
      <c r="K71" s="5">
        <f>I71</f>
        <v>0</v>
      </c>
      <c r="L71" s="5">
        <f>SQRT(J71^2+K71^2)</f>
        <v>98.184869459156147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6.9029083735959125</v>
      </c>
    </row>
    <row r="72" spans="2:18" x14ac:dyDescent="0.25">
      <c r="E72" s="5">
        <f t="shared" si="20"/>
        <v>90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98.060522900769811</v>
      </c>
      <c r="K72" s="5">
        <f t="shared" ref="K72:K89" si="24">I72</f>
        <v>1.4212876660241791</v>
      </c>
      <c r="L72" s="5">
        <f t="shared" ref="L72:L89" si="25">SQRT(J72^2+K72^2)</f>
        <v>98.070822420340662</v>
      </c>
      <c r="M72" s="5">
        <f t="shared" ref="M72:M89" si="26">ATAN(K72/J72)*180/PI()</f>
        <v>0.8303859762383915</v>
      </c>
      <c r="N72" s="7">
        <f t="shared" ref="N72:N89" si="27">$K$2*M72+$K$3*M72*M72+$K$4*M72*M72*M72</f>
        <v>5.1871838974837013E-2</v>
      </c>
      <c r="O72" s="7">
        <f t="shared" ref="O72:O89" si="28">N72+$E$4</f>
        <v>5.8518718389748372</v>
      </c>
      <c r="P72" s="4">
        <v>10</v>
      </c>
      <c r="Q72" s="10">
        <f>P72/SUM(P71:P89)</f>
        <v>5.5555555555555552E-2</v>
      </c>
      <c r="R72" s="7">
        <f t="shared" ref="R72:R89" si="29">O72*(L72^2/E72^2)</f>
        <v>6.9484737609809208</v>
      </c>
    </row>
    <row r="73" spans="2:18" x14ac:dyDescent="0.25">
      <c r="E73" s="5">
        <f t="shared" si="20"/>
        <v>90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97.691261432864991</v>
      </c>
      <c r="K73" s="5">
        <f t="shared" si="24"/>
        <v>2.7993902255224752</v>
      </c>
      <c r="L73" s="5">
        <f t="shared" si="25"/>
        <v>97.731362141224281</v>
      </c>
      <c r="M73" s="5">
        <f t="shared" si="26"/>
        <v>1.6413890332222412</v>
      </c>
      <c r="N73" s="7">
        <f t="shared" si="27"/>
        <v>0.14985885109757111</v>
      </c>
      <c r="O73" s="7">
        <f t="shared" si="28"/>
        <v>5.949858851097571</v>
      </c>
      <c r="P73" s="4">
        <v>10</v>
      </c>
      <c r="Q73" s="10">
        <f>P73/SUM(P71:P89)</f>
        <v>5.5555555555555552E-2</v>
      </c>
      <c r="R73" s="7">
        <f t="shared" si="29"/>
        <v>7.0159994748452732</v>
      </c>
    </row>
    <row r="74" spans="2:18" x14ac:dyDescent="0.25">
      <c r="E74" s="5">
        <f t="shared" si="20"/>
        <v>90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97.088304878288625</v>
      </c>
      <c r="K74" s="5">
        <f t="shared" si="24"/>
        <v>4.0924347295780743</v>
      </c>
      <c r="L74" s="5">
        <f t="shared" si="25"/>
        <v>97.174518090677338</v>
      </c>
      <c r="M74" s="5">
        <f t="shared" si="26"/>
        <v>2.4136842710876665</v>
      </c>
      <c r="N74" s="7">
        <f t="shared" si="27"/>
        <v>0.28035484449843606</v>
      </c>
      <c r="O74" s="7">
        <f t="shared" si="28"/>
        <v>6.0803548444984354</v>
      </c>
      <c r="P74" s="4">
        <v>10</v>
      </c>
      <c r="Q74" s="10">
        <f>P74/SUM(P71:P89)</f>
        <v>5.5555555555555552E-2</v>
      </c>
      <c r="R74" s="7">
        <f t="shared" si="29"/>
        <v>7.0884078408288866</v>
      </c>
    </row>
    <row r="75" spans="2:18" x14ac:dyDescent="0.25">
      <c r="E75" s="5">
        <f t="shared" si="20"/>
        <v>90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96.269973766840806</v>
      </c>
      <c r="K75" s="5">
        <f t="shared" si="24"/>
        <v>5.2611326752473389</v>
      </c>
      <c r="L75" s="5">
        <f t="shared" si="25"/>
        <v>96.413626454432119</v>
      </c>
      <c r="M75" s="5">
        <f t="shared" si="26"/>
        <v>3.1280899796232093</v>
      </c>
      <c r="N75" s="7">
        <f t="shared" si="27"/>
        <v>0.42817080352592479</v>
      </c>
      <c r="O75" s="7">
        <f t="shared" si="28"/>
        <v>6.2281708035259244</v>
      </c>
      <c r="P75" s="4">
        <v>10</v>
      </c>
      <c r="Q75" s="10">
        <f>P75/SUM(P71:P89)</f>
        <v>5.5555555555555552E-2</v>
      </c>
      <c r="R75" s="7">
        <f t="shared" si="29"/>
        <v>7.1474698561896188</v>
      </c>
    </row>
    <row r="76" spans="2:18" x14ac:dyDescent="0.25">
      <c r="E76" s="5">
        <f t="shared" si="20"/>
        <v>90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95.261132675247339</v>
      </c>
      <c r="K76" s="5">
        <f t="shared" si="24"/>
        <v>6.2699737668408035</v>
      </c>
      <c r="L76" s="5">
        <f t="shared" si="25"/>
        <v>95.46725077013555</v>
      </c>
      <c r="M76" s="5">
        <f t="shared" si="26"/>
        <v>3.7657080906399885</v>
      </c>
      <c r="N76" s="7">
        <f t="shared" si="27"/>
        <v>0.57819555601205308</v>
      </c>
      <c r="O76" s="7">
        <f t="shared" si="28"/>
        <v>6.3781955560120531</v>
      </c>
      <c r="P76" s="4">
        <v>10</v>
      </c>
      <c r="Q76" s="10">
        <f>P76/SUM(P71:P89)</f>
        <v>5.5555555555555552E-2</v>
      </c>
      <c r="R76" s="7">
        <f t="shared" si="29"/>
        <v>7.1766479741808844</v>
      </c>
    </row>
    <row r="77" spans="2:18" x14ac:dyDescent="0.25">
      <c r="E77" s="5">
        <f t="shared" si="20"/>
        <v>90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94.092434729578073</v>
      </c>
      <c r="K77" s="5">
        <f t="shared" si="24"/>
        <v>7.0883048782886249</v>
      </c>
      <c r="L77" s="5">
        <f t="shared" si="25"/>
        <v>94.359050119145849</v>
      </c>
      <c r="M77" s="5">
        <f t="shared" si="26"/>
        <v>4.30814954235204</v>
      </c>
      <c r="N77" s="7">
        <f t="shared" si="27"/>
        <v>0.71668055886529913</v>
      </c>
      <c r="O77" s="7">
        <f t="shared" si="28"/>
        <v>6.516680558865299</v>
      </c>
      <c r="P77" s="4">
        <v>10</v>
      </c>
      <c r="Q77" s="10">
        <f>P77/SUM(P71:P89)</f>
        <v>5.5555555555555552E-2</v>
      </c>
      <c r="R77" s="7">
        <f t="shared" si="29"/>
        <v>7.1632240414826693</v>
      </c>
    </row>
    <row r="78" spans="2:18" x14ac:dyDescent="0.25">
      <c r="E78" s="5">
        <f t="shared" si="20"/>
        <v>90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92.799390225522473</v>
      </c>
      <c r="K78" s="5">
        <f t="shared" si="24"/>
        <v>7.6912614328649829</v>
      </c>
      <c r="L78" s="5">
        <f t="shared" si="25"/>
        <v>93.11757260934948</v>
      </c>
      <c r="M78" s="5">
        <f t="shared" si="26"/>
        <v>4.7378751855563701</v>
      </c>
      <c r="N78" s="7">
        <f t="shared" si="27"/>
        <v>0.83204080857761098</v>
      </c>
      <c r="O78" s="7">
        <f t="shared" si="28"/>
        <v>6.632040808577611</v>
      </c>
      <c r="P78" s="4">
        <v>10</v>
      </c>
      <c r="Q78" s="10">
        <f>P78/SUM(P71:P89)</f>
        <v>5.5555555555555552E-2</v>
      </c>
      <c r="R78" s="7">
        <f t="shared" si="29"/>
        <v>7.099462401238374</v>
      </c>
    </row>
    <row r="79" spans="2:18" x14ac:dyDescent="0.25">
      <c r="E79" s="5">
        <f t="shared" si="20"/>
        <v>90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91.421287666024185</v>
      </c>
      <c r="K79" s="5">
        <f t="shared" si="24"/>
        <v>8.0605229007698149</v>
      </c>
      <c r="L79" s="5">
        <f t="shared" si="25"/>
        <v>91.775943841225512</v>
      </c>
      <c r="M79" s="5">
        <f t="shared" si="26"/>
        <v>5.0386816375500434</v>
      </c>
      <c r="N79" s="7">
        <f t="shared" si="27"/>
        <v>0.91516951029298932</v>
      </c>
      <c r="O79" s="7">
        <f t="shared" si="28"/>
        <v>6.7151695102929896</v>
      </c>
      <c r="P79" s="4">
        <v>10</v>
      </c>
      <c r="Q79" s="10">
        <f>P79/SUM(P71:P89)</f>
        <v>5.5555555555555552E-2</v>
      </c>
      <c r="R79" s="7">
        <f t="shared" si="29"/>
        <v>6.9828012381001221</v>
      </c>
    </row>
    <row r="80" spans="2:18" x14ac:dyDescent="0.25">
      <c r="E80" s="5">
        <f t="shared" si="20"/>
        <v>90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90</v>
      </c>
      <c r="K80" s="5">
        <f t="shared" si="24"/>
        <v>8.1848694591561504</v>
      </c>
      <c r="L80" s="5">
        <f t="shared" si="25"/>
        <v>90.371411895927722</v>
      </c>
      <c r="M80" s="5">
        <f t="shared" si="26"/>
        <v>5.1963554831694765</v>
      </c>
      <c r="N80" s="7">
        <f t="shared" si="27"/>
        <v>0.95938828662457032</v>
      </c>
      <c r="O80" s="7">
        <f t="shared" si="28"/>
        <v>6.7593882866245698</v>
      </c>
      <c r="P80" s="4">
        <v>10</v>
      </c>
      <c r="Q80" s="10">
        <f>P80/SUM(P71:P89)</f>
        <v>5.5555555555555552E-2</v>
      </c>
      <c r="R80" s="7">
        <f t="shared" si="29"/>
        <v>6.8152926737051187</v>
      </c>
    </row>
    <row r="81" spans="2:18" x14ac:dyDescent="0.25">
      <c r="E81" s="5">
        <f t="shared" si="20"/>
        <v>90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88.578712333975815</v>
      </c>
      <c r="K81" s="5">
        <f t="shared" si="24"/>
        <v>8.0605229007698149</v>
      </c>
      <c r="L81" s="5">
        <f t="shared" si="25"/>
        <v>88.944703654456433</v>
      </c>
      <c r="M81" s="5">
        <f t="shared" si="26"/>
        <v>5.1995051154448708</v>
      </c>
      <c r="N81" s="7">
        <f t="shared" si="27"/>
        <v>0.9602756065518474</v>
      </c>
      <c r="O81" s="7">
        <f t="shared" si="28"/>
        <v>6.760275606551847</v>
      </c>
      <c r="P81" s="4">
        <v>10</v>
      </c>
      <c r="Q81" s="10">
        <f>P81/SUM(P71:P89)</f>
        <v>5.5555555555555552E-2</v>
      </c>
      <c r="R81" s="7">
        <f t="shared" si="29"/>
        <v>6.6026696359140979</v>
      </c>
    </row>
    <row r="82" spans="2:18" x14ac:dyDescent="0.25">
      <c r="E82" s="5">
        <f t="shared" si="20"/>
        <v>90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87.200609774477527</v>
      </c>
      <c r="K82" s="5">
        <f t="shared" si="24"/>
        <v>7.6912614328649838</v>
      </c>
      <c r="L82" s="5">
        <f t="shared" si="25"/>
        <v>87.539144658086428</v>
      </c>
      <c r="M82" s="5">
        <f t="shared" si="26"/>
        <v>5.040553786949614</v>
      </c>
      <c r="N82" s="7">
        <f t="shared" si="27"/>
        <v>0.91569212931453858</v>
      </c>
      <c r="O82" s="7">
        <f t="shared" si="28"/>
        <v>6.7156921293145384</v>
      </c>
      <c r="P82" s="4">
        <v>10</v>
      </c>
      <c r="Q82" s="10">
        <f>P82/SUM(P71:P89)</f>
        <v>5.5555555555555552E-2</v>
      </c>
      <c r="R82" s="7">
        <f t="shared" si="29"/>
        <v>6.3534608349612132</v>
      </c>
    </row>
    <row r="83" spans="2:18" x14ac:dyDescent="0.25">
      <c r="E83" s="5">
        <f t="shared" si="20"/>
        <v>90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85.907565270421927</v>
      </c>
      <c r="K83" s="5">
        <f t="shared" si="24"/>
        <v>7.0883048782886258</v>
      </c>
      <c r="L83" s="5">
        <f t="shared" si="25"/>
        <v>86.199500211656527</v>
      </c>
      <c r="M83" s="5">
        <f t="shared" si="26"/>
        <v>4.7168377937551851</v>
      </c>
      <c r="N83" s="7">
        <f t="shared" si="27"/>
        <v>0.8262944090969836</v>
      </c>
      <c r="O83" s="7">
        <f t="shared" si="28"/>
        <v>6.6262944090969835</v>
      </c>
      <c r="P83" s="4">
        <v>10</v>
      </c>
      <c r="Q83" s="10">
        <f>P83/SUM(P71:P89)</f>
        <v>5.5555555555555552E-2</v>
      </c>
      <c r="R83" s="7">
        <f t="shared" si="29"/>
        <v>6.0784829735800532</v>
      </c>
    </row>
    <row r="84" spans="2:18" x14ac:dyDescent="0.25">
      <c r="E84" s="5">
        <f t="shared" si="20"/>
        <v>90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84.738867324752661</v>
      </c>
      <c r="K84" s="5">
        <f t="shared" si="24"/>
        <v>6.2699737668408035</v>
      </c>
      <c r="L84" s="5">
        <f t="shared" si="25"/>
        <v>84.970513747528358</v>
      </c>
      <c r="M84" s="5">
        <f t="shared" si="26"/>
        <v>4.231701456174946</v>
      </c>
      <c r="N84" s="7">
        <f t="shared" si="27"/>
        <v>0.69664307050254271</v>
      </c>
      <c r="O84" s="7">
        <f t="shared" si="28"/>
        <v>6.4966430705025422</v>
      </c>
      <c r="P84" s="4">
        <v>10</v>
      </c>
      <c r="Q84" s="10">
        <f>P84/SUM(P71:P89)</f>
        <v>5.5555555555555552E-2</v>
      </c>
      <c r="R84" s="7">
        <f t="shared" si="29"/>
        <v>5.7908254754310029</v>
      </c>
    </row>
    <row r="85" spans="2:18" x14ac:dyDescent="0.25">
      <c r="E85" s="5">
        <f t="shared" si="20"/>
        <v>90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83.730026233159194</v>
      </c>
      <c r="K85" s="5">
        <f t="shared" si="24"/>
        <v>5.2611326752473406</v>
      </c>
      <c r="L85" s="5">
        <f t="shared" si="25"/>
        <v>83.895153674286107</v>
      </c>
      <c r="M85" s="5">
        <f t="shared" si="26"/>
        <v>3.5954237111288214</v>
      </c>
      <c r="N85" s="7">
        <f t="shared" si="27"/>
        <v>0.53665922424173074</v>
      </c>
      <c r="O85" s="7">
        <f t="shared" si="28"/>
        <v>6.3366592242417301</v>
      </c>
      <c r="P85" s="4">
        <v>10</v>
      </c>
      <c r="Q85" s="10">
        <f>P85/SUM(P71:P89)</f>
        <v>5.5555555555555552E-2</v>
      </c>
      <c r="R85" s="7">
        <f t="shared" si="29"/>
        <v>5.5061632185386866</v>
      </c>
    </row>
    <row r="86" spans="2:18" x14ac:dyDescent="0.25">
      <c r="E86" s="5">
        <f t="shared" si="20"/>
        <v>90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82.911695121711375</v>
      </c>
      <c r="K86" s="5">
        <f t="shared" si="24"/>
        <v>4.0924347295780743</v>
      </c>
      <c r="L86" s="5">
        <f t="shared" si="25"/>
        <v>83.012632833632466</v>
      </c>
      <c r="M86" s="5">
        <f t="shared" si="26"/>
        <v>2.8257665503388956</v>
      </c>
      <c r="N86" s="7">
        <f t="shared" si="27"/>
        <v>0.36275313458660025</v>
      </c>
      <c r="O86" s="7">
        <f t="shared" si="28"/>
        <v>6.1627531345866</v>
      </c>
      <c r="P86" s="4">
        <v>10</v>
      </c>
      <c r="Q86" s="10">
        <f>P86/SUM(P71:P89)</f>
        <v>5.5555555555555552E-2</v>
      </c>
      <c r="R86" s="7">
        <f t="shared" si="29"/>
        <v>5.2429791273447748</v>
      </c>
    </row>
    <row r="87" spans="2:18" x14ac:dyDescent="0.25">
      <c r="E87" s="5">
        <f t="shared" si="20"/>
        <v>90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82.308738567135023</v>
      </c>
      <c r="K87" s="5">
        <f t="shared" si="24"/>
        <v>2.7993902255224765</v>
      </c>
      <c r="L87" s="5">
        <f t="shared" si="25"/>
        <v>82.356329630136699</v>
      </c>
      <c r="M87" s="5">
        <f t="shared" si="26"/>
        <v>1.947927358527467</v>
      </c>
      <c r="N87" s="7">
        <f t="shared" si="27"/>
        <v>0.19765313915235441</v>
      </c>
      <c r="O87" s="7">
        <f t="shared" si="28"/>
        <v>5.9976531391523542</v>
      </c>
      <c r="P87" s="4">
        <v>10</v>
      </c>
      <c r="Q87" s="10">
        <f>P87/SUM(P71:P89)</f>
        <v>5.5555555555555552E-2</v>
      </c>
      <c r="R87" s="7">
        <f t="shared" si="29"/>
        <v>5.0221570919222867</v>
      </c>
    </row>
    <row r="88" spans="2:18" x14ac:dyDescent="0.25">
      <c r="E88" s="5">
        <f t="shared" si="20"/>
        <v>90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81.939477099230189</v>
      </c>
      <c r="K88" s="5">
        <f t="shared" si="24"/>
        <v>1.4212876660241787</v>
      </c>
      <c r="L88" s="5">
        <f t="shared" si="25"/>
        <v>81.95180270088548</v>
      </c>
      <c r="M88" s="5">
        <f t="shared" si="26"/>
        <v>0.99372881209042718</v>
      </c>
      <c r="N88" s="7">
        <f t="shared" si="27"/>
        <v>6.8070086173173658E-2</v>
      </c>
      <c r="O88" s="7">
        <f t="shared" si="28"/>
        <v>5.8680700861731738</v>
      </c>
      <c r="P88" s="4">
        <v>10</v>
      </c>
      <c r="Q88" s="10">
        <f>P88/SUM(P71:P89)</f>
        <v>5.5555555555555552E-2</v>
      </c>
      <c r="R88" s="7">
        <f t="shared" si="29"/>
        <v>4.8654979715619966</v>
      </c>
    </row>
    <row r="89" spans="2:18" x14ac:dyDescent="0.25">
      <c r="E89" s="5">
        <f t="shared" si="20"/>
        <v>90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81.815130540843853</v>
      </c>
      <c r="K89" s="5">
        <f t="shared" si="24"/>
        <v>1.002768017151391E-15</v>
      </c>
      <c r="L89" s="5">
        <f t="shared" si="25"/>
        <v>81.815130540843853</v>
      </c>
      <c r="M89" s="5">
        <f t="shared" si="26"/>
        <v>7.0224633064411478E-16</v>
      </c>
      <c r="N89" s="7">
        <f t="shared" si="27"/>
        <v>2.1096884265210518E-17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4.793030913013439</v>
      </c>
    </row>
    <row r="90" spans="2:18" x14ac:dyDescent="0.25">
      <c r="R90" s="7">
        <f>SUMPRODUCT(Q71:Q89,R71:R89)</f>
        <v>6.3748880685617024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90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98.754621297468645</v>
      </c>
      <c r="K94" s="5">
        <f>I94</f>
        <v>0</v>
      </c>
      <c r="L94" s="5">
        <f>SQRT(J94^2+K94^2)</f>
        <v>98.754621297468645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6.983253866681161</v>
      </c>
    </row>
    <row r="95" spans="2:18" x14ac:dyDescent="0.25">
      <c r="E95" s="5">
        <f t="shared" si="30"/>
        <v>90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98.621618928432923</v>
      </c>
      <c r="K95" s="5">
        <f t="shared" ref="K95:K112" si="34">I95</f>
        <v>1.5202240344695284</v>
      </c>
      <c r="L95" s="5">
        <f t="shared" ref="L95:L112" si="35">SQRT(J95^2+K95^2)</f>
        <v>98.63333514172588</v>
      </c>
      <c r="M95" s="5">
        <f t="shared" ref="M95:M112" si="36">ATAN(K95/J95)*180/PI()</f>
        <v>0.88312810231966388</v>
      </c>
      <c r="N95" s="7">
        <f t="shared" ref="N95:N112" si="37">$K$2*M95+$K$3*M95*M95+$K$4*M95*M95*M95</f>
        <v>5.6897665409496631E-2</v>
      </c>
      <c r="O95" s="7">
        <f t="shared" ref="O95:O112" si="38">N95+$E$4</f>
        <v>5.8568976654094964</v>
      </c>
      <c r="P95" s="4">
        <v>10</v>
      </c>
      <c r="Q95" s="10">
        <f>P95/SUM(P94:P112)</f>
        <v>5.5555555555555552E-2</v>
      </c>
      <c r="R95" s="7">
        <f t="shared" ref="R95:R112" si="39">O95*(L95^2/E95^2)</f>
        <v>7.0344484894921342</v>
      </c>
    </row>
    <row r="96" spans="2:18" x14ac:dyDescent="0.25">
      <c r="E96" s="5">
        <f t="shared" si="30"/>
        <v>90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98.22665303100645</v>
      </c>
      <c r="K96" s="5">
        <f t="shared" si="34"/>
        <v>2.9942568309221795</v>
      </c>
      <c r="L96" s="5">
        <f t="shared" si="35"/>
        <v>98.272279609477124</v>
      </c>
      <c r="M96" s="5">
        <f t="shared" si="36"/>
        <v>1.7460145992812595</v>
      </c>
      <c r="N96" s="7">
        <f t="shared" si="37"/>
        <v>0.16554947462082883</v>
      </c>
      <c r="O96" s="7">
        <f t="shared" si="38"/>
        <v>5.9655494746208291</v>
      </c>
      <c r="P96" s="4">
        <v>10</v>
      </c>
      <c r="Q96" s="10">
        <f>P96/SUM(P94:P112)</f>
        <v>5.5555555555555552E-2</v>
      </c>
      <c r="R96" s="7">
        <f t="shared" si="39"/>
        <v>7.1125853979840112</v>
      </c>
    </row>
    <row r="97" spans="5:18" x14ac:dyDescent="0.25">
      <c r="E97" s="5">
        <f t="shared" si="30"/>
        <v>90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97.581724444120141</v>
      </c>
      <c r="K97" s="5">
        <f t="shared" si="34"/>
        <v>4.3773106487343245</v>
      </c>
      <c r="L97" s="5">
        <f t="shared" si="35"/>
        <v>97.679853572800354</v>
      </c>
      <c r="M97" s="5">
        <f t="shared" si="36"/>
        <v>2.5684461572106159</v>
      </c>
      <c r="N97" s="7">
        <f t="shared" si="37"/>
        <v>0.31033722373648553</v>
      </c>
      <c r="O97" s="7">
        <f t="shared" si="38"/>
        <v>6.1103372237364857</v>
      </c>
      <c r="P97" s="4">
        <v>10</v>
      </c>
      <c r="Q97" s="10">
        <f>P97/SUM(P94:P112)</f>
        <v>5.5555555555555552E-2</v>
      </c>
      <c r="R97" s="7">
        <f t="shared" si="39"/>
        <v>7.1976406484370701</v>
      </c>
    </row>
    <row r="98" spans="5:18" x14ac:dyDescent="0.25">
      <c r="E98" s="5">
        <f t="shared" si="30"/>
        <v>90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96.706428996536914</v>
      </c>
      <c r="K98" s="5">
        <f t="shared" si="34"/>
        <v>5.6273620975107432</v>
      </c>
      <c r="L98" s="5">
        <f t="shared" si="35"/>
        <v>96.870019167122791</v>
      </c>
      <c r="M98" s="5">
        <f t="shared" si="36"/>
        <v>3.3302947843981463</v>
      </c>
      <c r="N98" s="7">
        <f t="shared" si="37"/>
        <v>0.47407113679728613</v>
      </c>
      <c r="O98" s="7">
        <f t="shared" si="38"/>
        <v>6.2740711367972857</v>
      </c>
      <c r="P98" s="4">
        <v>10</v>
      </c>
      <c r="Q98" s="10">
        <f>P98/SUM(P94:P112)</f>
        <v>5.5555555555555552E-2</v>
      </c>
      <c r="R98" s="7">
        <f t="shared" si="39"/>
        <v>7.2684731583008206</v>
      </c>
    </row>
    <row r="99" spans="5:18" x14ac:dyDescent="0.25">
      <c r="E99" s="5">
        <f t="shared" si="30"/>
        <v>90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95.627362097510741</v>
      </c>
      <c r="K99" s="5">
        <f t="shared" si="34"/>
        <v>6.7064289965369177</v>
      </c>
      <c r="L99" s="5">
        <f t="shared" si="35"/>
        <v>95.86223746405058</v>
      </c>
      <c r="M99" s="5">
        <f t="shared" si="36"/>
        <v>4.0116339510679069</v>
      </c>
      <c r="N99" s="7">
        <f t="shared" si="37"/>
        <v>0.63988101750963078</v>
      </c>
      <c r="O99" s="7">
        <f t="shared" si="38"/>
        <v>6.4398810175096308</v>
      </c>
      <c r="P99" s="4">
        <v>10</v>
      </c>
      <c r="Q99" s="10">
        <f>P99/SUM(P94:P112)</f>
        <v>5.5555555555555552E-2</v>
      </c>
      <c r="R99" s="7">
        <f t="shared" si="39"/>
        <v>7.3061392843753383</v>
      </c>
    </row>
    <row r="100" spans="5:18" x14ac:dyDescent="0.25">
      <c r="E100" s="5">
        <f t="shared" si="30"/>
        <v>90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94.377310648734323</v>
      </c>
      <c r="K100" s="5">
        <f t="shared" si="34"/>
        <v>7.5817244441201339</v>
      </c>
      <c r="L100" s="5">
        <f t="shared" si="35"/>
        <v>94.681356722610758</v>
      </c>
      <c r="M100" s="5">
        <f t="shared" si="36"/>
        <v>4.5929464466245804</v>
      </c>
      <c r="N100" s="7">
        <f t="shared" si="37"/>
        <v>0.79264890913077912</v>
      </c>
      <c r="O100" s="7">
        <f t="shared" si="38"/>
        <v>6.5926489091307792</v>
      </c>
      <c r="P100" s="4">
        <v>10</v>
      </c>
      <c r="Q100" s="10">
        <f>P100/SUM(P94:P112)</f>
        <v>5.5555555555555552E-2</v>
      </c>
      <c r="R100" s="7">
        <f t="shared" si="39"/>
        <v>7.2963200199271245</v>
      </c>
    </row>
    <row r="101" spans="5:18" x14ac:dyDescent="0.25">
      <c r="E101" s="5">
        <f t="shared" si="30"/>
        <v>90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92.994256830922183</v>
      </c>
      <c r="K101" s="5">
        <f t="shared" si="34"/>
        <v>8.2266530310064461</v>
      </c>
      <c r="L101" s="5">
        <f t="shared" si="35"/>
        <v>93.357429397065587</v>
      </c>
      <c r="M101" s="5">
        <f t="shared" si="36"/>
        <v>5.0554590186313382</v>
      </c>
      <c r="N101" s="7">
        <f t="shared" si="37"/>
        <v>0.91985513817666087</v>
      </c>
      <c r="O101" s="7">
        <f t="shared" si="38"/>
        <v>6.7198551381766602</v>
      </c>
      <c r="P101" s="4">
        <v>10</v>
      </c>
      <c r="Q101" s="10">
        <f>P101/SUM(P94:P112)</f>
        <v>5.5555555555555552E-2</v>
      </c>
      <c r="R101" s="7">
        <f t="shared" si="39"/>
        <v>7.2305721125529807</v>
      </c>
    </row>
    <row r="102" spans="5:18" x14ac:dyDescent="0.25">
      <c r="E102" s="5">
        <f t="shared" si="30"/>
        <v>90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91.520224034469535</v>
      </c>
      <c r="K102" s="5">
        <f t="shared" si="34"/>
        <v>8.6216189284329232</v>
      </c>
      <c r="L102" s="5">
        <f t="shared" si="35"/>
        <v>91.925424776101025</v>
      </c>
      <c r="M102" s="5">
        <f t="shared" si="36"/>
        <v>5.3816392320642708</v>
      </c>
      <c r="N102" s="7">
        <f t="shared" si="37"/>
        <v>1.0118300926793702</v>
      </c>
      <c r="O102" s="7">
        <f t="shared" si="38"/>
        <v>6.8118300926793705</v>
      </c>
      <c r="P102" s="4">
        <v>10</v>
      </c>
      <c r="Q102" s="10">
        <f>P102/SUM(P94:P112)</f>
        <v>5.5555555555555552E-2</v>
      </c>
      <c r="R102" s="7">
        <f t="shared" si="39"/>
        <v>7.1064070293074897</v>
      </c>
    </row>
    <row r="103" spans="5:18" x14ac:dyDescent="0.25">
      <c r="E103" s="5">
        <f t="shared" si="30"/>
        <v>90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90</v>
      </c>
      <c r="K103" s="5">
        <f t="shared" si="34"/>
        <v>8.7546212974686508</v>
      </c>
      <c r="L103" s="5">
        <f t="shared" si="35"/>
        <v>90.424794133368593</v>
      </c>
      <c r="M103" s="5">
        <f t="shared" si="36"/>
        <v>5.5558854800069541</v>
      </c>
      <c r="N103" s="7">
        <f t="shared" si="37"/>
        <v>1.0615520849746665</v>
      </c>
      <c r="O103" s="7">
        <f t="shared" si="38"/>
        <v>6.8615520849746661</v>
      </c>
      <c r="P103" s="4">
        <v>10</v>
      </c>
      <c r="Q103" s="10">
        <f>P103/SUM(P94:P112)</f>
        <v>5.5555555555555552E-2</v>
      </c>
      <c r="R103" s="7">
        <f t="shared" si="39"/>
        <v>6.9264771022988976</v>
      </c>
    </row>
    <row r="104" spans="5:18" x14ac:dyDescent="0.25">
      <c r="E104" s="5">
        <f t="shared" si="30"/>
        <v>90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88.479775965530479</v>
      </c>
      <c r="K104" s="5">
        <f t="shared" si="34"/>
        <v>8.6216189284329232</v>
      </c>
      <c r="L104" s="5">
        <f t="shared" si="35"/>
        <v>88.8988361445614</v>
      </c>
      <c r="M104" s="5">
        <f t="shared" si="36"/>
        <v>5.565427620618479</v>
      </c>
      <c r="N104" s="7">
        <f t="shared" si="37"/>
        <v>1.0642849161561048</v>
      </c>
      <c r="O104" s="7">
        <f t="shared" si="38"/>
        <v>6.8642849161561044</v>
      </c>
      <c r="P104" s="4">
        <v>10</v>
      </c>
      <c r="Q104" s="10">
        <f>P104/SUM(P94:P112)</f>
        <v>5.5555555555555552E-2</v>
      </c>
      <c r="R104" s="7">
        <f t="shared" si="39"/>
        <v>6.6973413272876767</v>
      </c>
    </row>
    <row r="105" spans="5:18" x14ac:dyDescent="0.25">
      <c r="E105" s="5">
        <f t="shared" si="30"/>
        <v>90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87.005743169077817</v>
      </c>
      <c r="K105" s="5">
        <f t="shared" si="34"/>
        <v>8.2266530310064461</v>
      </c>
      <c r="L105" s="5">
        <f t="shared" si="35"/>
        <v>87.393805069330284</v>
      </c>
      <c r="M105" s="5">
        <f t="shared" si="36"/>
        <v>5.401428637784635</v>
      </c>
      <c r="N105" s="7">
        <f t="shared" si="37"/>
        <v>1.0174587077550807</v>
      </c>
      <c r="O105" s="7">
        <f t="shared" si="38"/>
        <v>6.8174587077550806</v>
      </c>
      <c r="P105" s="4">
        <v>10</v>
      </c>
      <c r="Q105" s="10">
        <f>P105/SUM(P94:P112)</f>
        <v>5.5555555555555552E-2</v>
      </c>
      <c r="R105" s="7">
        <f t="shared" si="39"/>
        <v>6.4283393447056874</v>
      </c>
    </row>
    <row r="106" spans="5:18" x14ac:dyDescent="0.25">
      <c r="E106" s="5">
        <f t="shared" si="30"/>
        <v>90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85.622689351265677</v>
      </c>
      <c r="K106" s="5">
        <f t="shared" si="34"/>
        <v>7.5817244441201348</v>
      </c>
      <c r="L106" s="5">
        <f t="shared" si="35"/>
        <v>85.957707492056315</v>
      </c>
      <c r="M106" s="5">
        <f t="shared" si="36"/>
        <v>5.0602332439121005</v>
      </c>
      <c r="N106" s="7">
        <f t="shared" si="37"/>
        <v>0.92118937396306444</v>
      </c>
      <c r="O106" s="7">
        <f t="shared" si="38"/>
        <v>6.7211893739630639</v>
      </c>
      <c r="P106" s="4">
        <v>10</v>
      </c>
      <c r="Q106" s="10">
        <f>P106/SUM(P94:P112)</f>
        <v>5.5555555555555552E-2</v>
      </c>
      <c r="R106" s="7">
        <f t="shared" si="39"/>
        <v>6.1309921737617152</v>
      </c>
    </row>
    <row r="107" spans="5:18" x14ac:dyDescent="0.25">
      <c r="E107" s="5">
        <f t="shared" si="30"/>
        <v>90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84.372637902489259</v>
      </c>
      <c r="K107" s="5">
        <f t="shared" si="34"/>
        <v>6.7064289965369177</v>
      </c>
      <c r="L107" s="5">
        <f t="shared" si="35"/>
        <v>84.638751269794611</v>
      </c>
      <c r="M107" s="5">
        <f t="shared" si="36"/>
        <v>4.5446475329963274</v>
      </c>
      <c r="N107" s="7">
        <f t="shared" si="37"/>
        <v>0.77962628207050666</v>
      </c>
      <c r="O107" s="7">
        <f t="shared" si="38"/>
        <v>6.5796262820705067</v>
      </c>
      <c r="P107" s="4">
        <v>10</v>
      </c>
      <c r="Q107" s="10">
        <f>P107/SUM(P94:P112)</f>
        <v>5.5555555555555552E-2</v>
      </c>
      <c r="R107" s="7">
        <f t="shared" si="39"/>
        <v>5.8190850190984564</v>
      </c>
    </row>
    <row r="108" spans="5:18" x14ac:dyDescent="0.25">
      <c r="E108" s="5">
        <f t="shared" si="30"/>
        <v>90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83.293571003463086</v>
      </c>
      <c r="K108" s="5">
        <f t="shared" si="34"/>
        <v>5.627362097510745</v>
      </c>
      <c r="L108" s="5">
        <f t="shared" si="35"/>
        <v>83.483448507386456</v>
      </c>
      <c r="M108" s="5">
        <f t="shared" si="36"/>
        <v>3.8650627201985737</v>
      </c>
      <c r="N108" s="7">
        <f t="shared" si="37"/>
        <v>0.60288335594381415</v>
      </c>
      <c r="O108" s="7">
        <f t="shared" si="38"/>
        <v>6.4028833559438141</v>
      </c>
      <c r="P108" s="4">
        <v>10</v>
      </c>
      <c r="Q108" s="10">
        <f>P108/SUM(P94:P112)</f>
        <v>5.5555555555555552E-2</v>
      </c>
      <c r="R108" s="7">
        <f t="shared" si="39"/>
        <v>5.5092354354782671</v>
      </c>
    </row>
    <row r="109" spans="5:18" x14ac:dyDescent="0.25">
      <c r="E109" s="5">
        <f t="shared" si="30"/>
        <v>90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82.418275555879859</v>
      </c>
      <c r="K109" s="5">
        <f t="shared" si="34"/>
        <v>4.3773106487343245</v>
      </c>
      <c r="L109" s="5">
        <f t="shared" si="35"/>
        <v>82.534435202044406</v>
      </c>
      <c r="M109" s="5">
        <f t="shared" si="36"/>
        <v>3.0401753092984287</v>
      </c>
      <c r="N109" s="7">
        <f t="shared" si="37"/>
        <v>0.4087392795406809</v>
      </c>
      <c r="O109" s="7">
        <f t="shared" si="38"/>
        <v>6.2087392795406808</v>
      </c>
      <c r="P109" s="4">
        <v>10</v>
      </c>
      <c r="Q109" s="10">
        <f>P109/SUM(P94:P112)</f>
        <v>5.5555555555555552E-2</v>
      </c>
      <c r="R109" s="7">
        <f t="shared" si="39"/>
        <v>5.2214217222462835</v>
      </c>
    </row>
    <row r="110" spans="5:18" x14ac:dyDescent="0.25">
      <c r="E110" s="5">
        <f t="shared" si="30"/>
        <v>90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81.77334696899355</v>
      </c>
      <c r="K110" s="5">
        <f t="shared" si="34"/>
        <v>2.9942568309221813</v>
      </c>
      <c r="L110" s="5">
        <f t="shared" si="35"/>
        <v>81.828148265012885</v>
      </c>
      <c r="M110" s="5">
        <f t="shared" si="36"/>
        <v>2.0970361826074577</v>
      </c>
      <c r="N110" s="7">
        <f t="shared" si="37"/>
        <v>0.22285187043602206</v>
      </c>
      <c r="O110" s="7">
        <f t="shared" si="38"/>
        <v>6.0228518704360221</v>
      </c>
      <c r="P110" s="4">
        <v>10</v>
      </c>
      <c r="Q110" s="10">
        <f>P110/SUM(P94:P112)</f>
        <v>5.5555555555555552E-2</v>
      </c>
      <c r="R110" s="7">
        <f t="shared" si="39"/>
        <v>4.9787762583548956</v>
      </c>
    </row>
    <row r="111" spans="5:18" x14ac:dyDescent="0.25">
      <c r="E111" s="5">
        <f t="shared" si="30"/>
        <v>90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81.378381071567077</v>
      </c>
      <c r="K111" s="5">
        <f t="shared" si="34"/>
        <v>1.5202240344695279</v>
      </c>
      <c r="L111" s="5">
        <f t="shared" si="35"/>
        <v>81.392579434148459</v>
      </c>
      <c r="M111" s="5">
        <f t="shared" si="36"/>
        <v>1.070214101210375</v>
      </c>
      <c r="N111" s="7">
        <f t="shared" si="37"/>
        <v>7.6290550344630004E-2</v>
      </c>
      <c r="O111" s="7">
        <f t="shared" si="38"/>
        <v>5.8762905503446294</v>
      </c>
      <c r="P111" s="4">
        <v>10</v>
      </c>
      <c r="Q111" s="10">
        <f>P111/SUM(P94:P112)</f>
        <v>5.5555555555555552E-2</v>
      </c>
      <c r="R111" s="7">
        <f t="shared" si="39"/>
        <v>4.8060453702786194</v>
      </c>
    </row>
    <row r="112" spans="5:18" x14ac:dyDescent="0.25">
      <c r="E112" s="5">
        <f t="shared" si="30"/>
        <v>90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81.245378702531355</v>
      </c>
      <c r="K112" s="5">
        <f t="shared" si="34"/>
        <v>1.0725710755903815E-15</v>
      </c>
      <c r="L112" s="5">
        <f t="shared" si="35"/>
        <v>81.245378702531355</v>
      </c>
      <c r="M112" s="5">
        <f t="shared" si="36"/>
        <v>7.563974325744799E-16</v>
      </c>
      <c r="N112" s="7">
        <f t="shared" si="37"/>
        <v>2.2723691669402551E-17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4.7265070433336875</v>
      </c>
    </row>
    <row r="113" spans="2:18" x14ac:dyDescent="0.25">
      <c r="R113" s="7">
        <f>SUMPRODUCT(Q94:Q112,R94:R112)</f>
        <v>6.4402877971608259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90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99.20590011076132</v>
      </c>
      <c r="K117" s="5">
        <f>I117</f>
        <v>0</v>
      </c>
      <c r="L117" s="5">
        <f>SQRT(J117^2+K117^2)</f>
        <v>99.20590011076132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7.0472224169581299</v>
      </c>
    </row>
    <row r="118" spans="2:18" x14ac:dyDescent="0.25">
      <c r="E118" s="5">
        <f t="shared" si="40"/>
        <v>90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99.06604180253369</v>
      </c>
      <c r="K118" s="5">
        <f t="shared" ref="K118:K135" si="44">I118</f>
        <v>1.5985877780174951</v>
      </c>
      <c r="L118" s="5">
        <f t="shared" ref="L118:L135" si="45">SQRT(J118^2+K118^2)</f>
        <v>99.078938838208089</v>
      </c>
      <c r="M118" s="5">
        <f t="shared" ref="M118:M135" si="46">ATAN(K118/J118)*180/PI()</f>
        <v>0.92447808093630512</v>
      </c>
      <c r="N118" s="7">
        <f t="shared" ref="N118:N135" si="47">$K$2*M118+$K$3*M118*M118+$K$4*M118*M118*M118</f>
        <v>6.0974873182827231E-2</v>
      </c>
      <c r="O118" s="7">
        <f t="shared" ref="O118:O135" si="48">N118+$E$4</f>
        <v>5.8609748731828271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7.1030935365616976</v>
      </c>
    </row>
    <row r="119" spans="2:18" x14ac:dyDescent="0.25">
      <c r="E119" s="5">
        <f t="shared" si="40"/>
        <v>90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98.650716401774588</v>
      </c>
      <c r="K119" s="5">
        <f t="shared" si="44"/>
        <v>3.1486032753243753</v>
      </c>
      <c r="L119" s="5">
        <f t="shared" si="45"/>
        <v>98.700950092533262</v>
      </c>
      <c r="M119" s="5">
        <f t="shared" si="46"/>
        <v>1.8280704506757688</v>
      </c>
      <c r="N119" s="7">
        <f t="shared" si="47"/>
        <v>0.17831041045198556</v>
      </c>
      <c r="O119" s="7">
        <f t="shared" si="48"/>
        <v>5.9783104104519857</v>
      </c>
      <c r="P119" s="4">
        <v>10</v>
      </c>
      <c r="Q119" s="10">
        <f>P119/SUM(P117:P135)</f>
        <v>5.5555555555555552E-2</v>
      </c>
      <c r="R119" s="7">
        <f t="shared" si="49"/>
        <v>7.1901195024128342</v>
      </c>
    </row>
    <row r="120" spans="2:18" x14ac:dyDescent="0.25">
      <c r="E120" s="5">
        <f t="shared" si="40"/>
        <v>90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97.972543360621273</v>
      </c>
      <c r="K120" s="5">
        <f t="shared" si="44"/>
        <v>4.6029500553806582</v>
      </c>
      <c r="L120" s="5">
        <f t="shared" si="45"/>
        <v>98.080611752584119</v>
      </c>
      <c r="M120" s="5">
        <f t="shared" si="46"/>
        <v>2.6898946837614992</v>
      </c>
      <c r="N120" s="7">
        <f t="shared" si="47"/>
        <v>0.33468677059754098</v>
      </c>
      <c r="O120" s="7">
        <f t="shared" si="48"/>
        <v>6.1346867705975408</v>
      </c>
      <c r="P120" s="4">
        <v>10</v>
      </c>
      <c r="Q120" s="10">
        <f>P120/SUM(P117:P135)</f>
        <v>5.5555555555555552E-2</v>
      </c>
      <c r="R120" s="7">
        <f t="shared" si="49"/>
        <v>7.2857406257522968</v>
      </c>
    </row>
    <row r="121" spans="2:18" x14ac:dyDescent="0.25">
      <c r="E121" s="5">
        <f t="shared" si="40"/>
        <v>90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97.052128623757085</v>
      </c>
      <c r="K121" s="5">
        <f t="shared" si="44"/>
        <v>5.9174385272093142</v>
      </c>
      <c r="L121" s="5">
        <f t="shared" si="45"/>
        <v>97.23235957810337</v>
      </c>
      <c r="M121" s="5">
        <f t="shared" si="46"/>
        <v>3.4891048146985431</v>
      </c>
      <c r="N121" s="7">
        <f t="shared" si="47"/>
        <v>0.51124626636203752</v>
      </c>
      <c r="O121" s="7">
        <f t="shared" si="48"/>
        <v>6.311246266362037</v>
      </c>
      <c r="P121" s="4">
        <v>10</v>
      </c>
      <c r="Q121" s="10">
        <f>P121/SUM(P117:P135)</f>
        <v>5.5555555555555552E-2</v>
      </c>
      <c r="R121" s="7">
        <f t="shared" si="49"/>
        <v>7.3663399633782314</v>
      </c>
    </row>
    <row r="122" spans="2:18" x14ac:dyDescent="0.25">
      <c r="E122" s="5">
        <f t="shared" si="40"/>
        <v>90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95.917438527209313</v>
      </c>
      <c r="K122" s="5">
        <f t="shared" si="44"/>
        <v>7.0521286237570919</v>
      </c>
      <c r="L122" s="5">
        <f t="shared" si="45"/>
        <v>96.176335611973656</v>
      </c>
      <c r="M122" s="5">
        <f t="shared" si="46"/>
        <v>4.2049861385782981</v>
      </c>
      <c r="N122" s="7">
        <f t="shared" si="47"/>
        <v>0.68967850673917808</v>
      </c>
      <c r="O122" s="7">
        <f t="shared" si="48"/>
        <v>6.4896785067391782</v>
      </c>
      <c r="P122" s="4">
        <v>10</v>
      </c>
      <c r="Q122" s="10">
        <f>P122/SUM(P117:P135)</f>
        <v>5.5555555555555552E-2</v>
      </c>
      <c r="R122" s="7">
        <f t="shared" si="49"/>
        <v>7.4109625067324894</v>
      </c>
    </row>
    <row r="123" spans="2:18" x14ac:dyDescent="0.25">
      <c r="E123" s="5">
        <f t="shared" si="40"/>
        <v>90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94.60295005538066</v>
      </c>
      <c r="K123" s="5">
        <f t="shared" si="44"/>
        <v>7.9725433606212786</v>
      </c>
      <c r="L123" s="5">
        <f t="shared" si="45"/>
        <v>94.938293679725646</v>
      </c>
      <c r="M123" s="5">
        <f t="shared" si="46"/>
        <v>4.8171466138356198</v>
      </c>
      <c r="N123" s="7">
        <f t="shared" si="47"/>
        <v>0.85377677405424401</v>
      </c>
      <c r="O123" s="7">
        <f t="shared" si="48"/>
        <v>6.6537767740542435</v>
      </c>
      <c r="P123" s="4">
        <v>10</v>
      </c>
      <c r="Q123" s="10">
        <f>P123/SUM(P117:P135)</f>
        <v>5.5555555555555552E-2</v>
      </c>
      <c r="R123" s="7">
        <f t="shared" si="49"/>
        <v>7.40399388961744</v>
      </c>
    </row>
    <row r="124" spans="2:18" x14ac:dyDescent="0.25">
      <c r="E124" s="5">
        <f t="shared" si="40"/>
        <v>90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93.148603275324376</v>
      </c>
      <c r="K124" s="5">
        <f t="shared" si="44"/>
        <v>8.6507164017745861</v>
      </c>
      <c r="L124" s="5">
        <f t="shared" si="45"/>
        <v>93.549437125018045</v>
      </c>
      <c r="M124" s="5">
        <f t="shared" si="46"/>
        <v>5.3058433924749222</v>
      </c>
      <c r="N124" s="7">
        <f t="shared" si="47"/>
        <v>0.99031924712138597</v>
      </c>
      <c r="O124" s="7">
        <f t="shared" si="48"/>
        <v>6.7903192471213858</v>
      </c>
      <c r="P124" s="4">
        <v>10</v>
      </c>
      <c r="Q124" s="10">
        <f>P124/SUM(P117:P135)</f>
        <v>5.5555555555555552E-2</v>
      </c>
      <c r="R124" s="7">
        <f t="shared" si="49"/>
        <v>7.3364765167892454</v>
      </c>
    </row>
    <row r="125" spans="2:18" x14ac:dyDescent="0.25">
      <c r="E125" s="5">
        <f t="shared" si="40"/>
        <v>90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91.598587778017489</v>
      </c>
      <c r="K125" s="5">
        <f t="shared" si="44"/>
        <v>9.0660418025336913</v>
      </c>
      <c r="L125" s="5">
        <f t="shared" si="45"/>
        <v>92.046153623562475</v>
      </c>
      <c r="M125" s="5">
        <f t="shared" si="46"/>
        <v>5.6524848867863273</v>
      </c>
      <c r="N125" s="7">
        <f t="shared" si="47"/>
        <v>1.0892605667691351</v>
      </c>
      <c r="O125" s="7">
        <f t="shared" si="48"/>
        <v>6.8892605667691349</v>
      </c>
      <c r="P125" s="4">
        <v>10</v>
      </c>
      <c r="Q125" s="10">
        <f>P125/SUM(P117:P135)</f>
        <v>5.5555555555555552E-2</v>
      </c>
      <c r="R125" s="7">
        <f t="shared" si="49"/>
        <v>7.2060767346523082</v>
      </c>
    </row>
    <row r="126" spans="2:18" x14ac:dyDescent="0.25">
      <c r="E126" s="5">
        <f t="shared" si="40"/>
        <v>90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90</v>
      </c>
      <c r="K126" s="5">
        <f t="shared" si="44"/>
        <v>9.2059001107613181</v>
      </c>
      <c r="L126" s="5">
        <f t="shared" si="45"/>
        <v>90.469600401733373</v>
      </c>
      <c r="M126" s="5">
        <f t="shared" si="46"/>
        <v>5.8403457840594282</v>
      </c>
      <c r="N126" s="7">
        <f t="shared" si="47"/>
        <v>1.1433870557464336</v>
      </c>
      <c r="O126" s="7">
        <f t="shared" si="48"/>
        <v>6.9433870557464337</v>
      </c>
      <c r="P126" s="4">
        <v>10</v>
      </c>
      <c r="Q126" s="10">
        <f>P126/SUM(P117:P135)</f>
        <v>5.5555555555555552E-2</v>
      </c>
      <c r="R126" s="7">
        <f t="shared" si="49"/>
        <v>7.0160342545558416</v>
      </c>
    </row>
    <row r="127" spans="2:18" x14ac:dyDescent="0.25">
      <c r="E127" s="5">
        <f t="shared" si="40"/>
        <v>90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88.401412221982511</v>
      </c>
      <c r="K127" s="5">
        <f t="shared" si="44"/>
        <v>9.0660418025336913</v>
      </c>
      <c r="L127" s="5">
        <f t="shared" si="45"/>
        <v>88.86508198840626</v>
      </c>
      <c r="M127" s="5">
        <f t="shared" si="46"/>
        <v>5.8555199062295111</v>
      </c>
      <c r="N127" s="7">
        <f t="shared" si="47"/>
        <v>1.1477709320471747</v>
      </c>
      <c r="O127" s="7">
        <f t="shared" si="48"/>
        <v>6.9477709320471748</v>
      </c>
      <c r="P127" s="4">
        <v>10</v>
      </c>
      <c r="Q127" s="10">
        <f>P127/SUM(P117:P135)</f>
        <v>5.5555555555555552E-2</v>
      </c>
      <c r="R127" s="7">
        <f t="shared" si="49"/>
        <v>6.7736501829561888</v>
      </c>
    </row>
    <row r="128" spans="2:18" x14ac:dyDescent="0.25">
      <c r="E128" s="5">
        <f t="shared" si="40"/>
        <v>90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86.851396724675624</v>
      </c>
      <c r="K128" s="5">
        <f t="shared" si="44"/>
        <v>8.6507164017745879</v>
      </c>
      <c r="L128" s="5">
        <f t="shared" si="45"/>
        <v>87.281154937884082</v>
      </c>
      <c r="M128" s="5">
        <f t="shared" si="46"/>
        <v>5.6881081006159189</v>
      </c>
      <c r="N128" s="7">
        <f t="shared" si="47"/>
        <v>1.0995014339488494</v>
      </c>
      <c r="O128" s="7">
        <f t="shared" si="48"/>
        <v>6.8995014339488492</v>
      </c>
      <c r="P128" s="4">
        <v>10</v>
      </c>
      <c r="Q128" s="10">
        <f>P128/SUM(P117:P135)</f>
        <v>5.5555555555555552E-2</v>
      </c>
      <c r="R128" s="7">
        <f t="shared" si="49"/>
        <v>6.4889385153242092</v>
      </c>
    </row>
    <row r="129" spans="2:18" x14ac:dyDescent="0.25">
      <c r="E129" s="5">
        <f t="shared" si="40"/>
        <v>90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85.39704994461934</v>
      </c>
      <c r="K129" s="5">
        <f t="shared" si="44"/>
        <v>7.9725433606212794</v>
      </c>
      <c r="L129" s="5">
        <f t="shared" si="45"/>
        <v>85.768395035005739</v>
      </c>
      <c r="M129" s="5">
        <f t="shared" si="46"/>
        <v>5.3335902808388225</v>
      </c>
      <c r="N129" s="7">
        <f t="shared" si="47"/>
        <v>0.99818488703065289</v>
      </c>
      <c r="O129" s="7">
        <f t="shared" si="48"/>
        <v>6.7981848870306525</v>
      </c>
      <c r="P129" s="4">
        <v>10</v>
      </c>
      <c r="Q129" s="10">
        <f>P129/SUM(P117:P135)</f>
        <v>5.5555555555555552E-2</v>
      </c>
      <c r="R129" s="7">
        <f t="shared" si="49"/>
        <v>6.1739416326965593</v>
      </c>
    </row>
    <row r="130" spans="2:18" x14ac:dyDescent="0.25">
      <c r="E130" s="5">
        <f t="shared" si="40"/>
        <v>90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84.082561472790687</v>
      </c>
      <c r="K130" s="5">
        <f t="shared" si="44"/>
        <v>7.0521286237570919</v>
      </c>
      <c r="L130" s="5">
        <f t="shared" si="45"/>
        <v>84.377779432452698</v>
      </c>
      <c r="M130" s="5">
        <f t="shared" si="46"/>
        <v>4.7942610432420008</v>
      </c>
      <c r="N130" s="7">
        <f t="shared" si="47"/>
        <v>0.84748839496694717</v>
      </c>
      <c r="O130" s="7">
        <f t="shared" si="48"/>
        <v>6.6474883949669472</v>
      </c>
      <c r="P130" s="4">
        <v>10</v>
      </c>
      <c r="Q130" s="10">
        <f>P130/SUM(P117:P135)</f>
        <v>5.5555555555555552E-2</v>
      </c>
      <c r="R130" s="7">
        <f t="shared" si="49"/>
        <v>5.8429040252491431</v>
      </c>
    </row>
    <row r="131" spans="2:18" x14ac:dyDescent="0.25">
      <c r="E131" s="5">
        <f t="shared" si="40"/>
        <v>90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82.947871376242915</v>
      </c>
      <c r="K131" s="5">
        <f t="shared" si="44"/>
        <v>5.9174385272093168</v>
      </c>
      <c r="L131" s="5">
        <f t="shared" si="45"/>
        <v>83.158676303636767</v>
      </c>
      <c r="M131" s="5">
        <f t="shared" si="46"/>
        <v>4.0805247062381653</v>
      </c>
      <c r="N131" s="7">
        <f t="shared" si="47"/>
        <v>0.65749831044716467</v>
      </c>
      <c r="O131" s="7">
        <f t="shared" si="48"/>
        <v>6.4574983104471642</v>
      </c>
      <c r="P131" s="4">
        <v>10</v>
      </c>
      <c r="Q131" s="10">
        <f>P131/SUM(P117:P135)</f>
        <v>5.5555555555555552E-2</v>
      </c>
      <c r="R131" s="7">
        <f t="shared" si="49"/>
        <v>5.5130815647475435</v>
      </c>
    </row>
    <row r="132" spans="2:18" x14ac:dyDescent="0.25">
      <c r="E132" s="5">
        <f t="shared" si="40"/>
        <v>90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82.027456639378727</v>
      </c>
      <c r="K132" s="5">
        <f t="shared" si="44"/>
        <v>4.6029500553806582</v>
      </c>
      <c r="L132" s="5">
        <f t="shared" si="45"/>
        <v>82.156501823881754</v>
      </c>
      <c r="M132" s="5">
        <f t="shared" si="46"/>
        <v>3.2117699095916881</v>
      </c>
      <c r="N132" s="7">
        <f t="shared" si="47"/>
        <v>0.44696554168677693</v>
      </c>
      <c r="O132" s="7">
        <f t="shared" si="48"/>
        <v>6.2469655416867766</v>
      </c>
      <c r="P132" s="4">
        <v>10</v>
      </c>
      <c r="Q132" s="10">
        <f>P132/SUM(P117:P135)</f>
        <v>5.5555555555555552E-2</v>
      </c>
      <c r="R132" s="7">
        <f t="shared" si="49"/>
        <v>5.2055661474412354</v>
      </c>
    </row>
    <row r="133" spans="2:18" x14ac:dyDescent="0.25">
      <c r="E133" s="5">
        <f t="shared" si="40"/>
        <v>90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81.349283598225412</v>
      </c>
      <c r="K133" s="5">
        <f t="shared" si="44"/>
        <v>3.1486032753243771</v>
      </c>
      <c r="L133" s="5">
        <f t="shared" si="45"/>
        <v>81.410193738437258</v>
      </c>
      <c r="M133" s="5">
        <f t="shared" si="46"/>
        <v>2.2165121551083158</v>
      </c>
      <c r="N133" s="7">
        <f t="shared" si="47"/>
        <v>0.24392460031553073</v>
      </c>
      <c r="O133" s="7">
        <f t="shared" si="48"/>
        <v>6.0439246003155302</v>
      </c>
      <c r="P133" s="4">
        <v>10</v>
      </c>
      <c r="Q133" s="10">
        <f>P133/SUM(P117:P135)</f>
        <v>5.5555555555555552E-2</v>
      </c>
      <c r="R133" s="7">
        <f t="shared" si="49"/>
        <v>4.9452880754455144</v>
      </c>
    </row>
    <row r="134" spans="2:18" x14ac:dyDescent="0.25">
      <c r="E134" s="5">
        <f t="shared" si="40"/>
        <v>90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80.93395819746631</v>
      </c>
      <c r="K134" s="5">
        <f t="shared" si="44"/>
        <v>1.5985877780174944</v>
      </c>
      <c r="L134" s="5">
        <f t="shared" si="45"/>
        <v>80.949744115674946</v>
      </c>
      <c r="M134" s="5">
        <f t="shared" si="46"/>
        <v>1.1315451098602138</v>
      </c>
      <c r="N134" s="7">
        <f t="shared" si="47"/>
        <v>8.3169738776800797E-2</v>
      </c>
      <c r="O134" s="7">
        <f t="shared" si="48"/>
        <v>5.8831697387768003</v>
      </c>
      <c r="P134" s="4">
        <v>10</v>
      </c>
      <c r="Q134" s="10">
        <f>P134/SUM(P117:P135)</f>
        <v>5.5555555555555552E-2</v>
      </c>
      <c r="R134" s="7">
        <f t="shared" si="49"/>
        <v>4.7594560448780818</v>
      </c>
    </row>
    <row r="135" spans="2:18" x14ac:dyDescent="0.25">
      <c r="E135" s="5">
        <f t="shared" si="40"/>
        <v>90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80.79409988923868</v>
      </c>
      <c r="K135" s="5">
        <f t="shared" si="44"/>
        <v>1.1278594296742323E-15</v>
      </c>
      <c r="L135" s="5">
        <f t="shared" si="45"/>
        <v>80.79409988923868</v>
      </c>
      <c r="M135" s="5">
        <f t="shared" si="46"/>
        <v>7.998304986744808E-16</v>
      </c>
      <c r="N135" s="7">
        <f t="shared" si="47"/>
        <v>2.4028507841178776E-17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4.6741459439618778</v>
      </c>
    </row>
    <row r="136" spans="2:18" x14ac:dyDescent="0.25">
      <c r="R136" s="7">
        <f>SUMPRODUCT(Q117:Q135,R117:R135)</f>
        <v>6.4934637722028254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90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99.582885374756316</v>
      </c>
      <c r="K140" s="5">
        <f>I140</f>
        <v>0</v>
      </c>
      <c r="L140" s="5">
        <f>SQRT(J140^2+K140^2)</f>
        <v>99.582885374756316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7.1008834747479943</v>
      </c>
    </row>
    <row r="141" spans="2:18" x14ac:dyDescent="0.25">
      <c r="E141" s="5">
        <f t="shared" si="50"/>
        <v>90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99.437299813287325</v>
      </c>
      <c r="K141" s="5">
        <f t="shared" ref="K141:K158" si="54">I141</f>
        <v>1.664050582117514</v>
      </c>
      <c r="L141" s="5">
        <f t="shared" ref="L141:L158" si="55">SQRT(J141^2+K141^2)</f>
        <v>99.451222508813018</v>
      </c>
      <c r="M141" s="5">
        <f t="shared" ref="M141:M158" si="56">ATAN(K141/J141)*180/PI()</f>
        <v>0.95873657745989138</v>
      </c>
      <c r="N141" s="7">
        <f t="shared" ref="N141:N158" si="57">$K$2*M141+$K$3*M141*M141+$K$4*M141*M141*M141</f>
        <v>6.4443306765425395E-2</v>
      </c>
      <c r="O141" s="7">
        <f t="shared" ref="O141:O158" si="58">N141+$E$4</f>
        <v>5.8644433067654251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7.1608079366954467</v>
      </c>
    </row>
    <row r="142" spans="2:18" x14ac:dyDescent="0.25">
      <c r="E142" s="5">
        <f t="shared" si="50"/>
        <v>90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99.004966672495726</v>
      </c>
      <c r="K142" s="5">
        <f t="shared" si="54"/>
        <v>3.2775398293476115</v>
      </c>
      <c r="L142" s="5">
        <f t="shared" si="55"/>
        <v>99.059202970521369</v>
      </c>
      <c r="M142" s="5">
        <f t="shared" si="56"/>
        <v>1.8960729915710681</v>
      </c>
      <c r="N142" s="7">
        <f t="shared" si="57"/>
        <v>0.18918345793187116</v>
      </c>
      <c r="O142" s="7">
        <f t="shared" si="58"/>
        <v>5.9891834579318708</v>
      </c>
      <c r="P142" s="4">
        <v>10</v>
      </c>
      <c r="Q142" s="10">
        <f>P142/SUM(P140:P158)</f>
        <v>5.5555555555555552E-2</v>
      </c>
      <c r="R142" s="7">
        <f t="shared" si="59"/>
        <v>7.2555820245267491</v>
      </c>
    </row>
    <row r="143" spans="2:18" x14ac:dyDescent="0.25">
      <c r="E143" s="5">
        <f t="shared" si="50"/>
        <v>90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98.299022176093331</v>
      </c>
      <c r="K143" s="5">
        <f t="shared" si="54"/>
        <v>4.7914426873781597</v>
      </c>
      <c r="L143" s="5">
        <f t="shared" si="55"/>
        <v>98.415728843526423</v>
      </c>
      <c r="M143" s="5">
        <f t="shared" si="56"/>
        <v>2.7905906480186142</v>
      </c>
      <c r="N143" s="7">
        <f t="shared" si="57"/>
        <v>0.35540511714862716</v>
      </c>
      <c r="O143" s="7">
        <f t="shared" si="58"/>
        <v>6.1554051171486268</v>
      </c>
      <c r="P143" s="4">
        <v>10</v>
      </c>
      <c r="Q143" s="10">
        <f>P143/SUM(P140:P158)</f>
        <v>5.5555555555555552E-2</v>
      </c>
      <c r="R143" s="7">
        <f t="shared" si="59"/>
        <v>7.3603869825947781</v>
      </c>
    </row>
    <row r="144" spans="2:18" x14ac:dyDescent="0.25">
      <c r="E144" s="5">
        <f t="shared" si="50"/>
        <v>90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97.340916090378201</v>
      </c>
      <c r="K144" s="5">
        <f t="shared" si="54"/>
        <v>6.1597599839397112</v>
      </c>
      <c r="L144" s="5">
        <f t="shared" si="55"/>
        <v>97.535617024622312</v>
      </c>
      <c r="M144" s="5">
        <f t="shared" si="56"/>
        <v>3.6208647384818988</v>
      </c>
      <c r="N144" s="7">
        <f t="shared" si="57"/>
        <v>0.54280067241169361</v>
      </c>
      <c r="O144" s="7">
        <f t="shared" si="58"/>
        <v>6.342800672411693</v>
      </c>
      <c r="P144" s="4">
        <v>10</v>
      </c>
      <c r="Q144" s="10">
        <f>P144/SUM(P140:P158)</f>
        <v>5.5555555555555552E-2</v>
      </c>
      <c r="R144" s="7">
        <f t="shared" si="59"/>
        <v>7.4494209527804847</v>
      </c>
    </row>
    <row r="145" spans="5:18" x14ac:dyDescent="0.25">
      <c r="E145" s="5">
        <f t="shared" si="50"/>
        <v>90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96.159759983939708</v>
      </c>
      <c r="K145" s="5">
        <f t="shared" si="54"/>
        <v>7.3409160903782054</v>
      </c>
      <c r="L145" s="5">
        <f t="shared" si="55"/>
        <v>96.439558736106136</v>
      </c>
      <c r="M145" s="5">
        <f t="shared" si="56"/>
        <v>4.365539946528183</v>
      </c>
      <c r="N145" s="7">
        <f t="shared" si="57"/>
        <v>0.73182529478976888</v>
      </c>
      <c r="O145" s="7">
        <f t="shared" si="58"/>
        <v>6.531825294789769</v>
      </c>
      <c r="P145" s="4">
        <v>10</v>
      </c>
      <c r="Q145" s="10">
        <f>P145/SUM(P140:P158)</f>
        <v>5.5555555555555552E-2</v>
      </c>
      <c r="R145" s="7">
        <f t="shared" si="59"/>
        <v>7.4999776728745955</v>
      </c>
    </row>
    <row r="146" spans="5:18" x14ac:dyDescent="0.25">
      <c r="E146" s="5">
        <f t="shared" si="50"/>
        <v>90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94.791442687378165</v>
      </c>
      <c r="K146" s="5">
        <f t="shared" si="54"/>
        <v>8.2990221760933345</v>
      </c>
      <c r="L146" s="5">
        <f t="shared" si="55"/>
        <v>95.154040249659332</v>
      </c>
      <c r="M146" s="5">
        <f t="shared" si="56"/>
        <v>5.0035064236510713</v>
      </c>
      <c r="N146" s="7">
        <f t="shared" si="57"/>
        <v>0.90536151467072268</v>
      </c>
      <c r="O146" s="7">
        <f t="shared" si="58"/>
        <v>6.7053615146707228</v>
      </c>
      <c r="P146" s="4">
        <v>10</v>
      </c>
      <c r="Q146" s="10">
        <f>P146/SUM(P140:P158)</f>
        <v>5.5555555555555552E-2</v>
      </c>
      <c r="R146" s="7">
        <f t="shared" si="59"/>
        <v>7.4953453005099879</v>
      </c>
    </row>
    <row r="147" spans="5:18" x14ac:dyDescent="0.25">
      <c r="E147" s="5">
        <f t="shared" si="50"/>
        <v>90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93.277539829347617</v>
      </c>
      <c r="K147" s="5">
        <f t="shared" si="54"/>
        <v>9.0049666724957191</v>
      </c>
      <c r="L147" s="5">
        <f t="shared" si="55"/>
        <v>93.711199231406113</v>
      </c>
      <c r="M147" s="5">
        <f t="shared" si="56"/>
        <v>5.5142174342231156</v>
      </c>
      <c r="N147" s="7">
        <f t="shared" si="57"/>
        <v>1.0496300091976198</v>
      </c>
      <c r="O147" s="7">
        <f t="shared" si="58"/>
        <v>6.8496300091976199</v>
      </c>
      <c r="P147" s="4">
        <v>10</v>
      </c>
      <c r="Q147" s="10">
        <f>P147/SUM(P140:P158)</f>
        <v>5.5555555555555552E-2</v>
      </c>
      <c r="R147" s="7">
        <f t="shared" si="59"/>
        <v>7.4261733974571147</v>
      </c>
    </row>
    <row r="148" spans="5:18" x14ac:dyDescent="0.25">
      <c r="E148" s="5">
        <f t="shared" si="50"/>
        <v>90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91.664050582117511</v>
      </c>
      <c r="K148" s="5">
        <f t="shared" si="54"/>
        <v>9.4372998132873231</v>
      </c>
      <c r="L148" s="5">
        <f t="shared" si="55"/>
        <v>92.148580004723186</v>
      </c>
      <c r="M148" s="5">
        <f t="shared" si="56"/>
        <v>5.8781933304206611</v>
      </c>
      <c r="N148" s="7">
        <f t="shared" si="57"/>
        <v>1.154324296627832</v>
      </c>
      <c r="O148" s="7">
        <f t="shared" si="58"/>
        <v>6.9543242966278314</v>
      </c>
      <c r="P148" s="4">
        <v>10</v>
      </c>
      <c r="Q148" s="10">
        <f>P148/SUM(P140:P158)</f>
        <v>5.5555555555555552E-2</v>
      </c>
      <c r="R148" s="7">
        <f t="shared" si="59"/>
        <v>7.2903304569411622</v>
      </c>
    </row>
    <row r="149" spans="5:18" x14ac:dyDescent="0.25">
      <c r="E149" s="5">
        <f t="shared" si="50"/>
        <v>90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90</v>
      </c>
      <c r="K149" s="5">
        <f t="shared" si="54"/>
        <v>9.5828853747563212</v>
      </c>
      <c r="L149" s="5">
        <f t="shared" si="55"/>
        <v>90.508738208560388</v>
      </c>
      <c r="M149" s="5">
        <f t="shared" si="56"/>
        <v>6.0777550015113588</v>
      </c>
      <c r="N149" s="7">
        <f t="shared" si="57"/>
        <v>1.2121318402134265</v>
      </c>
      <c r="O149" s="7">
        <f t="shared" si="58"/>
        <v>7.0121318402134261</v>
      </c>
      <c r="P149" s="4">
        <v>10</v>
      </c>
      <c r="Q149" s="10">
        <f>P149/SUM(P140:P158)</f>
        <v>5.5555555555555552E-2</v>
      </c>
      <c r="R149" s="7">
        <f t="shared" si="59"/>
        <v>7.0916301034424629</v>
      </c>
    </row>
    <row r="150" spans="5:18" x14ac:dyDescent="0.25">
      <c r="E150" s="5">
        <f t="shared" si="50"/>
        <v>90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88.335949417882489</v>
      </c>
      <c r="K150" s="5">
        <f t="shared" si="54"/>
        <v>9.4372998132873231</v>
      </c>
      <c r="L150" s="5">
        <f t="shared" si="55"/>
        <v>88.838632290938421</v>
      </c>
      <c r="M150" s="5">
        <f t="shared" si="56"/>
        <v>6.0980185209906388</v>
      </c>
      <c r="N150" s="7">
        <f t="shared" si="57"/>
        <v>1.2180121477190557</v>
      </c>
      <c r="O150" s="7">
        <f t="shared" si="58"/>
        <v>7.0180121477190553</v>
      </c>
      <c r="P150" s="4">
        <v>10</v>
      </c>
      <c r="Q150" s="10">
        <f>P150/SUM(P140:P158)</f>
        <v>5.5555555555555552E-2</v>
      </c>
      <c r="R150" s="7">
        <f t="shared" si="59"/>
        <v>6.8380586952244862</v>
      </c>
    </row>
    <row r="151" spans="5:18" x14ac:dyDescent="0.25">
      <c r="E151" s="5">
        <f t="shared" si="50"/>
        <v>90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86.722460170652383</v>
      </c>
      <c r="K151" s="5">
        <f t="shared" si="54"/>
        <v>9.0049666724957191</v>
      </c>
      <c r="L151" s="5">
        <f t="shared" si="55"/>
        <v>87.188729333688229</v>
      </c>
      <c r="M151" s="5">
        <f t="shared" si="56"/>
        <v>5.9281548174367646</v>
      </c>
      <c r="N151" s="7">
        <f t="shared" si="57"/>
        <v>1.168776410528741</v>
      </c>
      <c r="O151" s="7">
        <f t="shared" si="58"/>
        <v>6.9687764105287409</v>
      </c>
      <c r="P151" s="4">
        <v>10</v>
      </c>
      <c r="Q151" s="10">
        <f>P151/SUM(P140:P158)</f>
        <v>5.5555555555555552E-2</v>
      </c>
      <c r="R151" s="7">
        <f t="shared" si="59"/>
        <v>6.5402177593147375</v>
      </c>
    </row>
    <row r="152" spans="5:18" x14ac:dyDescent="0.25">
      <c r="E152" s="5">
        <f t="shared" si="50"/>
        <v>90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85.208557312621835</v>
      </c>
      <c r="K152" s="5">
        <f t="shared" si="54"/>
        <v>8.2990221760933345</v>
      </c>
      <c r="L152" s="5">
        <f t="shared" si="55"/>
        <v>85.61175157872691</v>
      </c>
      <c r="M152" s="5">
        <f t="shared" si="56"/>
        <v>5.562867360320003</v>
      </c>
      <c r="N152" s="7">
        <f t="shared" si="57"/>
        <v>1.0635515733960066</v>
      </c>
      <c r="O152" s="7">
        <f t="shared" si="58"/>
        <v>6.8635515733960064</v>
      </c>
      <c r="P152" s="4">
        <v>10</v>
      </c>
      <c r="Q152" s="10">
        <f>P152/SUM(P140:P158)</f>
        <v>5.5555555555555552E-2</v>
      </c>
      <c r="R152" s="7">
        <f t="shared" si="59"/>
        <v>6.2105583679142056</v>
      </c>
    </row>
    <row r="153" spans="5:18" x14ac:dyDescent="0.25">
      <c r="E153" s="5">
        <f t="shared" si="50"/>
        <v>90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83.840240016060292</v>
      </c>
      <c r="K153" s="5">
        <f t="shared" si="54"/>
        <v>7.3409160903782054</v>
      </c>
      <c r="L153" s="5">
        <f t="shared" si="55"/>
        <v>84.16100578650763</v>
      </c>
      <c r="M153" s="5">
        <f t="shared" si="56"/>
        <v>5.0039644295379588</v>
      </c>
      <c r="N153" s="7">
        <f t="shared" si="57"/>
        <v>0.90548908220527613</v>
      </c>
      <c r="O153" s="7">
        <f t="shared" si="58"/>
        <v>6.7054890822052755</v>
      </c>
      <c r="P153" s="4">
        <v>10</v>
      </c>
      <c r="Q153" s="10">
        <f>P153/SUM(P140:P158)</f>
        <v>5.5555555555555552E-2</v>
      </c>
      <c r="R153" s="7">
        <f t="shared" si="59"/>
        <v>5.8636396761533067</v>
      </c>
    </row>
    <row r="154" spans="5:18" x14ac:dyDescent="0.25">
      <c r="E154" s="5">
        <f t="shared" si="50"/>
        <v>90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82.659083909621799</v>
      </c>
      <c r="K154" s="5">
        <f t="shared" si="54"/>
        <v>6.1597599839397139</v>
      </c>
      <c r="L154" s="5">
        <f t="shared" si="55"/>
        <v>82.888279001543054</v>
      </c>
      <c r="M154" s="5">
        <f t="shared" si="56"/>
        <v>4.2618076927617352</v>
      </c>
      <c r="N154" s="7">
        <f t="shared" si="57"/>
        <v>0.70451518642152255</v>
      </c>
      <c r="O154" s="7">
        <f t="shared" si="58"/>
        <v>6.5045151864215223</v>
      </c>
      <c r="P154" s="4">
        <v>10</v>
      </c>
      <c r="Q154" s="10">
        <f>P154/SUM(P140:P158)</f>
        <v>5.5555555555555552E-2</v>
      </c>
      <c r="R154" s="7">
        <f t="shared" si="59"/>
        <v>5.5171673594235511</v>
      </c>
    </row>
    <row r="155" spans="5:18" x14ac:dyDescent="0.25">
      <c r="E155" s="5">
        <f t="shared" si="50"/>
        <v>90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81.700977823906669</v>
      </c>
      <c r="K155" s="5">
        <f t="shared" si="54"/>
        <v>4.7914426873781597</v>
      </c>
      <c r="L155" s="5">
        <f t="shared" si="55"/>
        <v>81.841356907183055</v>
      </c>
      <c r="M155" s="5">
        <f t="shared" si="56"/>
        <v>3.3563289381516324</v>
      </c>
      <c r="N155" s="7">
        <f t="shared" si="57"/>
        <v>0.48009918467691504</v>
      </c>
      <c r="O155" s="7">
        <f t="shared" si="58"/>
        <v>6.2800991846769145</v>
      </c>
      <c r="P155" s="4">
        <v>10</v>
      </c>
      <c r="Q155" s="10">
        <f>P155/SUM(P140:P158)</f>
        <v>5.5555555555555552E-2</v>
      </c>
      <c r="R155" s="7">
        <f t="shared" si="59"/>
        <v>5.1931052713947841</v>
      </c>
    </row>
    <row r="156" spans="5:18" x14ac:dyDescent="0.25">
      <c r="E156" s="5">
        <f t="shared" si="50"/>
        <v>90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80.995033327504274</v>
      </c>
      <c r="K156" s="5">
        <f t="shared" si="54"/>
        <v>3.2775398293476132</v>
      </c>
      <c r="L156" s="5">
        <f t="shared" si="55"/>
        <v>81.061320560773538</v>
      </c>
      <c r="M156" s="5">
        <f t="shared" si="56"/>
        <v>2.3172630614997831</v>
      </c>
      <c r="N156" s="7">
        <f t="shared" si="57"/>
        <v>0.26228694640223338</v>
      </c>
      <c r="O156" s="7">
        <f t="shared" si="58"/>
        <v>6.0622869464022333</v>
      </c>
      <c r="P156" s="4">
        <v>10</v>
      </c>
      <c r="Q156" s="10">
        <f>P156/SUM(P140:P158)</f>
        <v>5.5555555555555552E-2</v>
      </c>
      <c r="R156" s="7">
        <f t="shared" si="59"/>
        <v>4.9178900975449595</v>
      </c>
    </row>
    <row r="157" spans="5:18" x14ac:dyDescent="0.25">
      <c r="E157" s="5">
        <f t="shared" si="50"/>
        <v>90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80.562700186712675</v>
      </c>
      <c r="K157" s="5">
        <f t="shared" si="54"/>
        <v>1.6640505821175133</v>
      </c>
      <c r="L157" s="5">
        <f t="shared" si="55"/>
        <v>80.579884125717129</v>
      </c>
      <c r="M157" s="5">
        <f t="shared" si="56"/>
        <v>1.1832959835802401</v>
      </c>
      <c r="N157" s="7">
        <f t="shared" si="57"/>
        <v>8.9171042104099138E-2</v>
      </c>
      <c r="O157" s="7">
        <f t="shared" si="58"/>
        <v>5.889171042104099</v>
      </c>
      <c r="P157" s="4">
        <v>10</v>
      </c>
      <c r="Q157" s="10">
        <f>P157/SUM(P140:P158)</f>
        <v>5.5555555555555552E-2</v>
      </c>
      <c r="R157" s="7">
        <f t="shared" si="59"/>
        <v>4.7208741831170018</v>
      </c>
    </row>
    <row r="158" spans="5:18" x14ac:dyDescent="0.25">
      <c r="E158" s="5">
        <f t="shared" si="50"/>
        <v>90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80.417114625243684</v>
      </c>
      <c r="K158" s="5">
        <f t="shared" si="54"/>
        <v>1.1740457210449119E-15</v>
      </c>
      <c r="L158" s="5">
        <f t="shared" si="55"/>
        <v>80.417114625243684</v>
      </c>
      <c r="M158" s="5">
        <f t="shared" si="56"/>
        <v>8.3648692302311257E-16</v>
      </c>
      <c r="N158" s="7">
        <f t="shared" si="57"/>
        <v>2.5129740141460376E-17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4.6306285781441447</v>
      </c>
    </row>
    <row r="159" spans="5:18" x14ac:dyDescent="0.25">
      <c r="R159" s="7">
        <f>SUMPRODUCT(Q140:Q158,R140:R158)</f>
        <v>6.5387179035753267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90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99.908466076193378</v>
      </c>
      <c r="K163" s="5">
        <f>I163</f>
        <v>0</v>
      </c>
      <c r="L163" s="5">
        <f>SQRT(J163^2+K163^2)</f>
        <v>99.908466076193378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7.1473912646231748</v>
      </c>
    </row>
    <row r="164" spans="2:18" x14ac:dyDescent="0.25">
      <c r="E164" s="5">
        <f t="shared" si="60"/>
        <v>90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99.757934212293691</v>
      </c>
      <c r="K164" s="5">
        <f t="shared" ref="K164:K181" si="64">I164</f>
        <v>1.7205870776055801</v>
      </c>
      <c r="L164" s="5">
        <f t="shared" ref="L164:L181" si="65">SQRT(J164^2+K164^2)</f>
        <v>99.772771126174206</v>
      </c>
      <c r="M164" s="5">
        <f t="shared" ref="M164:M181" si="66">ATAN(K164/J164)*180/PI()</f>
        <v>0.98811793679559679</v>
      </c>
      <c r="N164" s="7">
        <f t="shared" ref="N164:N181" si="67">$K$2*M164+$K$3*M164*M164+$K$4*M164*M164*M164</f>
        <v>6.7482849188450211E-2</v>
      </c>
      <c r="O164" s="7">
        <f t="shared" ref="O164:O181" si="68">N164+$E$4</f>
        <v>5.8674828491884501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7.2109233510364881</v>
      </c>
    </row>
    <row r="165" spans="2:18" x14ac:dyDescent="0.25">
      <c r="E165" s="5">
        <f t="shared" si="60"/>
        <v>90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99.310912455106418</v>
      </c>
      <c r="K165" s="5">
        <f t="shared" si="64"/>
        <v>3.3888949875171859</v>
      </c>
      <c r="L165" s="5">
        <f t="shared" si="65"/>
        <v>99.368717119132768</v>
      </c>
      <c r="M165" s="5">
        <f t="shared" si="66"/>
        <v>1.9544082389239954</v>
      </c>
      <c r="N165" s="7">
        <f t="shared" si="67"/>
        <v>0.198722461885632</v>
      </c>
      <c r="O165" s="7">
        <f t="shared" si="68"/>
        <v>5.9987224618856319</v>
      </c>
      <c r="P165" s="4">
        <v>10</v>
      </c>
      <c r="Q165" s="10">
        <f>P165/SUM(P163:P181)</f>
        <v>5.5555555555555552E-2</v>
      </c>
      <c r="R165" s="7">
        <f t="shared" si="69"/>
        <v>7.3126218591031993</v>
      </c>
    </row>
    <row r="166" spans="2:18" x14ac:dyDescent="0.25">
      <c r="E166" s="5">
        <f t="shared" si="60"/>
        <v>90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98.580983334519786</v>
      </c>
      <c r="K166" s="5">
        <f t="shared" si="64"/>
        <v>4.9542330380966888</v>
      </c>
      <c r="L166" s="5">
        <f t="shared" si="65"/>
        <v>98.705393470654059</v>
      </c>
      <c r="M166" s="5">
        <f t="shared" si="66"/>
        <v>2.8770055353671458</v>
      </c>
      <c r="N166" s="7">
        <f t="shared" si="67"/>
        <v>0.37355725267556272</v>
      </c>
      <c r="O166" s="7">
        <f t="shared" si="68"/>
        <v>6.1735572526755629</v>
      </c>
      <c r="P166" s="4">
        <v>10</v>
      </c>
      <c r="Q166" s="10">
        <f>P166/SUM(P163:P181)</f>
        <v>5.5555555555555552E-2</v>
      </c>
      <c r="R166" s="7">
        <f t="shared" si="69"/>
        <v>7.4256115975849237</v>
      </c>
    </row>
    <row r="167" spans="2:18" x14ac:dyDescent="0.25">
      <c r="E167" s="5">
        <f t="shared" si="60"/>
        <v>90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97.590325377500847</v>
      </c>
      <c r="K167" s="5">
        <f t="shared" si="64"/>
        <v>6.3690392247765049</v>
      </c>
      <c r="L167" s="5">
        <f t="shared" si="65"/>
        <v>97.797935908347412</v>
      </c>
      <c r="M167" s="5">
        <f t="shared" si="66"/>
        <v>3.7340001734145827</v>
      </c>
      <c r="N167" s="7">
        <f t="shared" si="67"/>
        <v>0.57038574784643437</v>
      </c>
      <c r="O167" s="7">
        <f t="shared" si="68"/>
        <v>6.3703857478464343</v>
      </c>
      <c r="P167" s="4">
        <v>10</v>
      </c>
      <c r="Q167" s="10">
        <f>P167/SUM(P163:P181)</f>
        <v>5.5555555555555552E-2</v>
      </c>
      <c r="R167" s="7">
        <f t="shared" si="69"/>
        <v>7.5221170972132558</v>
      </c>
    </row>
    <row r="168" spans="2:18" x14ac:dyDescent="0.25">
      <c r="E168" s="5">
        <f t="shared" si="60"/>
        <v>90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96.3690392247765</v>
      </c>
      <c r="K168" s="5">
        <f t="shared" si="64"/>
        <v>7.5903253775008421</v>
      </c>
      <c r="L168" s="5">
        <f t="shared" si="65"/>
        <v>96.667495883791489</v>
      </c>
      <c r="M168" s="5">
        <f t="shared" si="66"/>
        <v>4.5034965518993966</v>
      </c>
      <c r="N168" s="7">
        <f t="shared" si="67"/>
        <v>0.76857421454511088</v>
      </c>
      <c r="O168" s="7">
        <f t="shared" si="68"/>
        <v>6.5685742145451105</v>
      </c>
      <c r="P168" s="4">
        <v>10</v>
      </c>
      <c r="Q168" s="10">
        <f>P168/SUM(P163:P181)</f>
        <v>5.5555555555555552E-2</v>
      </c>
      <c r="R168" s="7">
        <f t="shared" si="69"/>
        <v>7.5778678857481925</v>
      </c>
    </row>
    <row r="169" spans="2:18" x14ac:dyDescent="0.25">
      <c r="E169" s="5">
        <f t="shared" si="60"/>
        <v>90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94.954233038096689</v>
      </c>
      <c r="K169" s="5">
        <f t="shared" si="64"/>
        <v>8.5809833345197841</v>
      </c>
      <c r="L169" s="5">
        <f t="shared" si="65"/>
        <v>95.341174981434321</v>
      </c>
      <c r="M169" s="5">
        <f t="shared" si="66"/>
        <v>5.1637745874873193</v>
      </c>
      <c r="N169" s="7">
        <f t="shared" si="67"/>
        <v>0.95021847425576866</v>
      </c>
      <c r="O169" s="7">
        <f t="shared" si="68"/>
        <v>6.7502184742557683</v>
      </c>
      <c r="P169" s="4">
        <v>10</v>
      </c>
      <c r="Q169" s="10">
        <f>P169/SUM(P163:P181)</f>
        <v>5.5555555555555552E-2</v>
      </c>
      <c r="R169" s="7">
        <f t="shared" si="69"/>
        <v>7.5751948807373513</v>
      </c>
    </row>
    <row r="170" spans="2:18" x14ac:dyDescent="0.25">
      <c r="E170" s="5">
        <f t="shared" si="60"/>
        <v>90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93.38889498751719</v>
      </c>
      <c r="K170" s="5">
        <f t="shared" si="64"/>
        <v>9.310912455106422</v>
      </c>
      <c r="L170" s="5">
        <f t="shared" si="65"/>
        <v>93.851898210617819</v>
      </c>
      <c r="M170" s="5">
        <f t="shared" si="66"/>
        <v>5.6935981554058417</v>
      </c>
      <c r="N170" s="7">
        <f t="shared" si="67"/>
        <v>1.1010807237886575</v>
      </c>
      <c r="O170" s="7">
        <f t="shared" si="68"/>
        <v>6.9010807237886578</v>
      </c>
      <c r="P170" s="4">
        <v>10</v>
      </c>
      <c r="Q170" s="10">
        <f>P170/SUM(P163:P181)</f>
        <v>5.5555555555555552E-2</v>
      </c>
      <c r="R170" s="7">
        <f t="shared" si="69"/>
        <v>7.5044386312025955</v>
      </c>
    </row>
    <row r="171" spans="2:18" x14ac:dyDescent="0.25">
      <c r="E171" s="5">
        <f t="shared" si="60"/>
        <v>90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91.720587077605586</v>
      </c>
      <c r="K171" s="5">
        <f t="shared" si="64"/>
        <v>9.7579342122936907</v>
      </c>
      <c r="L171" s="5">
        <f t="shared" si="65"/>
        <v>92.238188262519998</v>
      </c>
      <c r="M171" s="5">
        <f t="shared" si="66"/>
        <v>6.0727188923139508</v>
      </c>
      <c r="N171" s="7">
        <f t="shared" si="67"/>
        <v>1.2106706507036695</v>
      </c>
      <c r="O171" s="7">
        <f t="shared" si="68"/>
        <v>7.0106706507036698</v>
      </c>
      <c r="P171" s="4">
        <v>10</v>
      </c>
      <c r="Q171" s="10">
        <f>P171/SUM(P163:P181)</f>
        <v>5.5555555555555552E-2</v>
      </c>
      <c r="R171" s="7">
        <f t="shared" si="69"/>
        <v>7.3636997863426625</v>
      </c>
    </row>
    <row r="172" spans="2:18" x14ac:dyDescent="0.25">
      <c r="E172" s="5">
        <f t="shared" si="60"/>
        <v>90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90</v>
      </c>
      <c r="K172" s="5">
        <f t="shared" si="64"/>
        <v>9.9084660761933794</v>
      </c>
      <c r="L172" s="5">
        <f t="shared" si="65"/>
        <v>90.54378885369816</v>
      </c>
      <c r="M172" s="5">
        <f t="shared" si="66"/>
        <v>6.2826236712808186</v>
      </c>
      <c r="N172" s="7">
        <f t="shared" si="67"/>
        <v>1.271639804365879</v>
      </c>
      <c r="O172" s="7">
        <f t="shared" si="68"/>
        <v>7.071639804365879</v>
      </c>
      <c r="P172" s="4">
        <v>10</v>
      </c>
      <c r="Q172" s="10">
        <f>P172/SUM(P163:P181)</f>
        <v>5.5555555555555552E-2</v>
      </c>
      <c r="R172" s="7">
        <f t="shared" si="69"/>
        <v>7.1573530551191391</v>
      </c>
    </row>
    <row r="173" spans="2:18" x14ac:dyDescent="0.25">
      <c r="E173" s="5">
        <f t="shared" si="60"/>
        <v>90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88.279412922394414</v>
      </c>
      <c r="K173" s="5">
        <f t="shared" si="64"/>
        <v>9.7579342122936907</v>
      </c>
      <c r="L173" s="5">
        <f t="shared" si="65"/>
        <v>88.817070577755885</v>
      </c>
      <c r="M173" s="5">
        <f t="shared" si="66"/>
        <v>6.3075638164188721</v>
      </c>
      <c r="N173" s="7">
        <f t="shared" si="67"/>
        <v>1.278890181890838</v>
      </c>
      <c r="O173" s="7">
        <f t="shared" si="68"/>
        <v>7.0788901818908379</v>
      </c>
      <c r="P173" s="4">
        <v>10</v>
      </c>
      <c r="Q173" s="10">
        <f>P173/SUM(P163:P181)</f>
        <v>5.5555555555555552E-2</v>
      </c>
      <c r="R173" s="7">
        <f t="shared" si="69"/>
        <v>6.8940280463051273</v>
      </c>
    </row>
    <row r="174" spans="2:18" x14ac:dyDescent="0.25">
      <c r="E174" s="5">
        <f t="shared" si="60"/>
        <v>90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86.61110501248281</v>
      </c>
      <c r="K174" s="5">
        <f t="shared" si="64"/>
        <v>9.3109124551064237</v>
      </c>
      <c r="L174" s="5">
        <f t="shared" si="65"/>
        <v>87.11014063947998</v>
      </c>
      <c r="M174" s="5">
        <f t="shared" si="66"/>
        <v>6.1358763417169531</v>
      </c>
      <c r="N174" s="7">
        <f t="shared" si="67"/>
        <v>1.2290021670840121</v>
      </c>
      <c r="O174" s="7">
        <f t="shared" si="68"/>
        <v>7.0290021670840117</v>
      </c>
      <c r="P174" s="4">
        <v>10</v>
      </c>
      <c r="Q174" s="10">
        <f>P174/SUM(P163:P181)</f>
        <v>5.5555555555555552E-2</v>
      </c>
      <c r="R174" s="7">
        <f t="shared" si="69"/>
        <v>6.5848530594186094</v>
      </c>
    </row>
    <row r="175" spans="2:18" x14ac:dyDescent="0.25">
      <c r="E175" s="5">
        <f t="shared" si="60"/>
        <v>90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85.045766961903311</v>
      </c>
      <c r="K175" s="5">
        <f t="shared" si="64"/>
        <v>8.5809833345197841</v>
      </c>
      <c r="L175" s="5">
        <f t="shared" si="65"/>
        <v>85.477574562721841</v>
      </c>
      <c r="M175" s="5">
        <f t="shared" si="66"/>
        <v>5.7615544852058793</v>
      </c>
      <c r="N175" s="7">
        <f t="shared" si="67"/>
        <v>1.1206507687721121</v>
      </c>
      <c r="O175" s="7">
        <f t="shared" si="68"/>
        <v>6.9206507687721119</v>
      </c>
      <c r="P175" s="4">
        <v>10</v>
      </c>
      <c r="Q175" s="10">
        <f>P175/SUM(P163:P181)</f>
        <v>5.5555555555555552E-2</v>
      </c>
      <c r="R175" s="7">
        <f t="shared" si="69"/>
        <v>6.2426113331898589</v>
      </c>
    </row>
    <row r="176" spans="2:18" x14ac:dyDescent="0.25">
      <c r="E176" s="5">
        <f t="shared" si="60"/>
        <v>90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83.6309607752235</v>
      </c>
      <c r="K176" s="5">
        <f t="shared" si="64"/>
        <v>7.5903253775008421</v>
      </c>
      <c r="L176" s="5">
        <f t="shared" si="65"/>
        <v>83.974702378295476</v>
      </c>
      <c r="M176" s="5">
        <f t="shared" si="66"/>
        <v>5.185942519671241</v>
      </c>
      <c r="N176" s="7">
        <f t="shared" si="67"/>
        <v>0.95645580553362564</v>
      </c>
      <c r="O176" s="7">
        <f t="shared" si="68"/>
        <v>6.7564558055336255</v>
      </c>
      <c r="P176" s="4">
        <v>10</v>
      </c>
      <c r="Q176" s="10">
        <f>P176/SUM(P163:P181)</f>
        <v>5.5555555555555552E-2</v>
      </c>
      <c r="R176" s="7">
        <f t="shared" si="69"/>
        <v>5.8820792034052696</v>
      </c>
    </row>
    <row r="177" spans="2:18" x14ac:dyDescent="0.25">
      <c r="E177" s="5">
        <f t="shared" si="60"/>
        <v>90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82.409674622499153</v>
      </c>
      <c r="K177" s="5">
        <f t="shared" si="64"/>
        <v>6.3690392247765075</v>
      </c>
      <c r="L177" s="5">
        <f t="shared" si="65"/>
        <v>82.655424093237357</v>
      </c>
      <c r="M177" s="5">
        <f t="shared" si="66"/>
        <v>4.4193246663827646</v>
      </c>
      <c r="N177" s="7">
        <f t="shared" si="67"/>
        <v>0.74609583633219756</v>
      </c>
      <c r="O177" s="7">
        <f t="shared" si="68"/>
        <v>6.5460958363321975</v>
      </c>
      <c r="P177" s="4">
        <v>10</v>
      </c>
      <c r="Q177" s="10">
        <f>P177/SUM(P163:P181)</f>
        <v>5.5555555555555552E-2</v>
      </c>
      <c r="R177" s="7">
        <f t="shared" si="69"/>
        <v>5.5212836276986419</v>
      </c>
    </row>
    <row r="178" spans="2:18" x14ac:dyDescent="0.25">
      <c r="E178" s="5">
        <f t="shared" si="60"/>
        <v>90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81.419016665480214</v>
      </c>
      <c r="K178" s="5">
        <f t="shared" si="64"/>
        <v>4.9542330380966888</v>
      </c>
      <c r="L178" s="5">
        <f t="shared" si="65"/>
        <v>81.569606470605919</v>
      </c>
      <c r="M178" s="5">
        <f t="shared" si="66"/>
        <v>3.4820745854951598</v>
      </c>
      <c r="N178" s="7">
        <f t="shared" si="67"/>
        <v>0.50958045109841232</v>
      </c>
      <c r="O178" s="7">
        <f t="shared" si="68"/>
        <v>6.3095804510984124</v>
      </c>
      <c r="P178" s="4">
        <v>10</v>
      </c>
      <c r="Q178" s="10">
        <f>P178/SUM(P163:P181)</f>
        <v>5.5555555555555552E-2</v>
      </c>
      <c r="R178" s="7">
        <f t="shared" si="69"/>
        <v>5.1828924573679567</v>
      </c>
    </row>
    <row r="179" spans="2:18" x14ac:dyDescent="0.25">
      <c r="E179" s="5">
        <f t="shared" si="60"/>
        <v>90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80.689087544893582</v>
      </c>
      <c r="K179" s="5">
        <f t="shared" si="64"/>
        <v>3.3888949875171877</v>
      </c>
      <c r="L179" s="5">
        <f t="shared" si="65"/>
        <v>80.760222003557658</v>
      </c>
      <c r="M179" s="5">
        <f t="shared" si="66"/>
        <v>2.4049761638554443</v>
      </c>
      <c r="N179" s="7">
        <f t="shared" si="67"/>
        <v>0.27870350792496607</v>
      </c>
      <c r="O179" s="7">
        <f t="shared" si="68"/>
        <v>6.0787035079249661</v>
      </c>
      <c r="P179" s="4">
        <v>10</v>
      </c>
      <c r="Q179" s="10">
        <f>P179/SUM(P163:P181)</f>
        <v>5.5555555555555552E-2</v>
      </c>
      <c r="R179" s="7">
        <f t="shared" si="69"/>
        <v>4.8946422008603161</v>
      </c>
    </row>
    <row r="180" spans="2:18" x14ac:dyDescent="0.25">
      <c r="E180" s="5">
        <f t="shared" si="60"/>
        <v>90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80.242065787706309</v>
      </c>
      <c r="K180" s="5">
        <f t="shared" si="64"/>
        <v>1.7205870776055794</v>
      </c>
      <c r="L180" s="5">
        <f t="shared" si="65"/>
        <v>80.260510475390134</v>
      </c>
      <c r="M180" s="5">
        <f t="shared" si="66"/>
        <v>1.2283740744818554</v>
      </c>
      <c r="N180" s="7">
        <f t="shared" si="67"/>
        <v>9.4543753305918812E-2</v>
      </c>
      <c r="O180" s="7">
        <f t="shared" si="68"/>
        <v>5.8945437533059186</v>
      </c>
      <c r="P180" s="4">
        <v>10</v>
      </c>
      <c r="Q180" s="10">
        <f>P180/SUM(P163:P181)</f>
        <v>5.5555555555555552E-2</v>
      </c>
      <c r="R180" s="7">
        <f t="shared" si="69"/>
        <v>4.6877993236793642</v>
      </c>
    </row>
    <row r="181" spans="2:18" x14ac:dyDescent="0.25">
      <c r="E181" s="5">
        <f t="shared" si="60"/>
        <v>90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80.091533923806622</v>
      </c>
      <c r="K181" s="5">
        <f t="shared" si="64"/>
        <v>1.2139341903762796E-15</v>
      </c>
      <c r="L181" s="5">
        <f t="shared" si="65"/>
        <v>80.091533923806622</v>
      </c>
      <c r="M181" s="5">
        <f t="shared" si="66"/>
        <v>8.6842269473025042E-16</v>
      </c>
      <c r="N181" s="7">
        <f t="shared" si="67"/>
        <v>2.6089154595086215E-17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4.5932088983155488</v>
      </c>
    </row>
    <row r="182" spans="2:18" x14ac:dyDescent="0.25">
      <c r="R182" s="7">
        <f>SUMPRODUCT(Q163:Q181,R163:R181)</f>
        <v>6.5783509709712389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90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100.19614512198494</v>
      </c>
      <c r="K186" s="5">
        <f>I186</f>
        <v>0</v>
      </c>
      <c r="L186" s="5">
        <f>SQRT(J186^2+K186^2)</f>
        <v>100.19614512198494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7.1886112943671643</v>
      </c>
    </row>
    <row r="187" spans="2:18" x14ac:dyDescent="0.25">
      <c r="E187" s="5">
        <f t="shared" si="70"/>
        <v>90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100.04124276696838</v>
      </c>
      <c r="K187" s="5">
        <f t="shared" ref="K187:K204" si="74">I187</f>
        <v>1.7705420196602459</v>
      </c>
      <c r="L187" s="5">
        <f t="shared" ref="L187:L204" si="75">SQRT(J187^2+K187^2)</f>
        <v>100.05690917374415</v>
      </c>
      <c r="M187" s="5">
        <f t="shared" ref="M187:M204" si="76">ATAN(K187/J187)*180/PI()</f>
        <v>1.0139217861832641</v>
      </c>
      <c r="N187" s="7">
        <f t="shared" ref="N187:N204" si="77">$K$2*M187+$K$3*M187*M187+$K$4*M187*M187*M187</f>
        <v>7.0201435940708851E-2</v>
      </c>
      <c r="O187" s="7">
        <f t="shared" ref="O187:O204" si="78">N187+$E$4</f>
        <v>5.8702014359407091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7.2554132140302467</v>
      </c>
    </row>
    <row r="188" spans="2:18" x14ac:dyDescent="0.25">
      <c r="E188" s="5">
        <f t="shared" si="70"/>
        <v>90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99.581242331591483</v>
      </c>
      <c r="K188" s="5">
        <f t="shared" si="74"/>
        <v>3.4872870159906073</v>
      </c>
      <c r="L188" s="5">
        <f t="shared" si="75"/>
        <v>99.642285175697594</v>
      </c>
      <c r="M188" s="5">
        <f t="shared" si="76"/>
        <v>2.0056509090849906</v>
      </c>
      <c r="N188" s="7">
        <f t="shared" si="77"/>
        <v>0.20726083491382061</v>
      </c>
      <c r="O188" s="7">
        <f t="shared" si="78"/>
        <v>6.0072608349138203</v>
      </c>
      <c r="P188" s="4">
        <v>10</v>
      </c>
      <c r="Q188" s="10">
        <f>P188/SUM(P186:P204)</f>
        <v>5.5555555555555552E-2</v>
      </c>
      <c r="R188" s="7">
        <f t="shared" si="79"/>
        <v>7.3634073810848202</v>
      </c>
    </row>
    <row r="189" spans="2:18" x14ac:dyDescent="0.25">
      <c r="E189" s="5">
        <f t="shared" si="70"/>
        <v>90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98.830120696311738</v>
      </c>
      <c r="K189" s="5">
        <f t="shared" si="74"/>
        <v>5.0980725609924695</v>
      </c>
      <c r="L189" s="5">
        <f t="shared" si="75"/>
        <v>98.961523334499503</v>
      </c>
      <c r="M189" s="5">
        <f t="shared" si="76"/>
        <v>2.9529395299406156</v>
      </c>
      <c r="N189" s="7">
        <f t="shared" si="77"/>
        <v>0.3897846170984825</v>
      </c>
      <c r="O189" s="7">
        <f t="shared" si="78"/>
        <v>6.189784617098482</v>
      </c>
      <c r="P189" s="4">
        <v>10</v>
      </c>
      <c r="Q189" s="10">
        <f>P189/SUM(P186:P204)</f>
        <v>5.5555555555555552E-2</v>
      </c>
      <c r="R189" s="7">
        <f t="shared" si="79"/>
        <v>7.4838187735765835</v>
      </c>
    </row>
    <row r="190" spans="2:18" x14ac:dyDescent="0.25">
      <c r="E190" s="5">
        <f t="shared" si="70"/>
        <v>90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97.810700311931242</v>
      </c>
      <c r="K190" s="5">
        <f t="shared" si="74"/>
        <v>6.5539557509777673</v>
      </c>
      <c r="L190" s="5">
        <f t="shared" si="75"/>
        <v>98.030033313756462</v>
      </c>
      <c r="M190" s="5">
        <f t="shared" si="76"/>
        <v>3.8334610419188202</v>
      </c>
      <c r="N190" s="7">
        <f t="shared" si="77"/>
        <v>0.59499580926084417</v>
      </c>
      <c r="O190" s="7">
        <f t="shared" si="78"/>
        <v>6.3949958092608439</v>
      </c>
      <c r="P190" s="4">
        <v>10</v>
      </c>
      <c r="Q190" s="10">
        <f>P190/SUM(P186:P204)</f>
        <v>5.5555555555555552E-2</v>
      </c>
      <c r="R190" s="7">
        <f t="shared" si="79"/>
        <v>7.5870604755415627</v>
      </c>
    </row>
    <row r="191" spans="2:18" x14ac:dyDescent="0.25">
      <c r="E191" s="5">
        <f t="shared" si="70"/>
        <v>90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96.553955750977764</v>
      </c>
      <c r="K191" s="5">
        <f t="shared" si="74"/>
        <v>7.8107003119312379</v>
      </c>
      <c r="L191" s="5">
        <f t="shared" si="75"/>
        <v>96.869362599970557</v>
      </c>
      <c r="M191" s="5">
        <f t="shared" si="76"/>
        <v>4.6248524118173844</v>
      </c>
      <c r="N191" s="7">
        <f t="shared" si="77"/>
        <v>0.80128101275871855</v>
      </c>
      <c r="O191" s="7">
        <f t="shared" si="78"/>
        <v>6.6012810127587187</v>
      </c>
      <c r="P191" s="4">
        <v>10</v>
      </c>
      <c r="Q191" s="10">
        <f>P191/SUM(P186:P204)</f>
        <v>5.5555555555555552E-2</v>
      </c>
      <c r="R191" s="7">
        <f t="shared" si="79"/>
        <v>7.6474401376326826</v>
      </c>
    </row>
    <row r="192" spans="2:18" x14ac:dyDescent="0.25">
      <c r="E192" s="5">
        <f t="shared" si="70"/>
        <v>90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95.098072560992478</v>
      </c>
      <c r="K192" s="5">
        <f t="shared" si="74"/>
        <v>8.8301206963117416</v>
      </c>
      <c r="L192" s="5">
        <f t="shared" si="75"/>
        <v>95.507143378530714</v>
      </c>
      <c r="M192" s="5">
        <f t="shared" si="76"/>
        <v>5.3048619408339288</v>
      </c>
      <c r="N192" s="7">
        <f t="shared" si="77"/>
        <v>0.99004122020650764</v>
      </c>
      <c r="O192" s="7">
        <f t="shared" si="78"/>
        <v>6.7900412202065077</v>
      </c>
      <c r="P192" s="4">
        <v>10</v>
      </c>
      <c r="Q192" s="10">
        <f>P192/SUM(P186:P204)</f>
        <v>5.5555555555555552E-2</v>
      </c>
      <c r="R192" s="7">
        <f t="shared" si="79"/>
        <v>7.646436792283037</v>
      </c>
    </row>
    <row r="193" spans="2:18" x14ac:dyDescent="0.25">
      <c r="E193" s="5">
        <f t="shared" si="70"/>
        <v>90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93.487287015990603</v>
      </c>
      <c r="K193" s="5">
        <f t="shared" si="74"/>
        <v>9.5812423315914845</v>
      </c>
      <c r="L193" s="5">
        <f t="shared" si="75"/>
        <v>93.976981427511731</v>
      </c>
      <c r="M193" s="5">
        <f t="shared" si="76"/>
        <v>5.8516484051650455</v>
      </c>
      <c r="N193" s="7">
        <f t="shared" si="77"/>
        <v>1.1466522863534667</v>
      </c>
      <c r="O193" s="7">
        <f t="shared" si="78"/>
        <v>6.9466522863534665</v>
      </c>
      <c r="P193" s="4">
        <v>10</v>
      </c>
      <c r="Q193" s="10">
        <f>P193/SUM(P186:P204)</f>
        <v>5.5555555555555552E-2</v>
      </c>
      <c r="R193" s="7">
        <f t="shared" si="79"/>
        <v>7.5741434201635869</v>
      </c>
    </row>
    <row r="194" spans="2:18" x14ac:dyDescent="0.25">
      <c r="E194" s="5">
        <f t="shared" si="70"/>
        <v>90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91.77054201966024</v>
      </c>
      <c r="K194" s="5">
        <f t="shared" si="74"/>
        <v>10.041242766968375</v>
      </c>
      <c r="L194" s="5">
        <f t="shared" si="75"/>
        <v>92.318248135931512</v>
      </c>
      <c r="M194" s="5">
        <f t="shared" si="76"/>
        <v>6.2442832863998952</v>
      </c>
      <c r="N194" s="7">
        <f t="shared" si="77"/>
        <v>1.2604955254518257</v>
      </c>
      <c r="O194" s="7">
        <f t="shared" si="78"/>
        <v>7.0604955254518256</v>
      </c>
      <c r="P194" s="4">
        <v>10</v>
      </c>
      <c r="Q194" s="10">
        <f>P194/SUM(P186:P204)</f>
        <v>5.5555555555555552E-2</v>
      </c>
      <c r="R194" s="7">
        <f t="shared" si="79"/>
        <v>7.4289130003662525</v>
      </c>
    </row>
    <row r="195" spans="2:18" x14ac:dyDescent="0.25">
      <c r="E195" s="5">
        <f t="shared" si="70"/>
        <v>90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90</v>
      </c>
      <c r="K195" s="5">
        <f t="shared" si="74"/>
        <v>10.196145121984941</v>
      </c>
      <c r="L195" s="5">
        <f t="shared" si="75"/>
        <v>90.575721776580821</v>
      </c>
      <c r="M195" s="5">
        <f t="shared" si="76"/>
        <v>6.4635091174656196</v>
      </c>
      <c r="N195" s="7">
        <f t="shared" si="77"/>
        <v>1.3242317769855534</v>
      </c>
      <c r="O195" s="7">
        <f t="shared" si="78"/>
        <v>7.1242317769855532</v>
      </c>
      <c r="P195" s="4">
        <v>10</v>
      </c>
      <c r="Q195" s="10">
        <f>P195/SUM(P186:P204)</f>
        <v>5.5555555555555552E-2</v>
      </c>
      <c r="R195" s="7">
        <f t="shared" si="79"/>
        <v>7.2156694231383254</v>
      </c>
    </row>
    <row r="196" spans="2:18" x14ac:dyDescent="0.25">
      <c r="E196" s="5">
        <f t="shared" si="70"/>
        <v>90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88.22945798033976</v>
      </c>
      <c r="K196" s="5">
        <f t="shared" si="74"/>
        <v>10.041242766968375</v>
      </c>
      <c r="L196" s="5">
        <f t="shared" si="75"/>
        <v>88.799007943837609</v>
      </c>
      <c r="M196" s="5">
        <f t="shared" si="76"/>
        <v>6.4927979541769059</v>
      </c>
      <c r="N196" s="7">
        <f t="shared" si="77"/>
        <v>1.332746433262312</v>
      </c>
      <c r="O196" s="7">
        <f t="shared" si="78"/>
        <v>7.1327464332623123</v>
      </c>
      <c r="P196" s="4">
        <v>10</v>
      </c>
      <c r="Q196" s="10">
        <f>P196/SUM(P186:P204)</f>
        <v>5.5555555555555552E-2</v>
      </c>
      <c r="R196" s="7">
        <f t="shared" si="79"/>
        <v>6.9436527566689223</v>
      </c>
    </row>
    <row r="197" spans="2:18" x14ac:dyDescent="0.25">
      <c r="E197" s="5">
        <f t="shared" si="70"/>
        <v>90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86.512712984009397</v>
      </c>
      <c r="K197" s="5">
        <f t="shared" si="74"/>
        <v>9.5812423315914845</v>
      </c>
      <c r="L197" s="5">
        <f t="shared" si="75"/>
        <v>87.041655042113419</v>
      </c>
      <c r="M197" s="5">
        <f t="shared" si="76"/>
        <v>6.3197265295567471</v>
      </c>
      <c r="N197" s="7">
        <f t="shared" si="77"/>
        <v>1.2824262610314205</v>
      </c>
      <c r="O197" s="7">
        <f t="shared" si="78"/>
        <v>7.0824262610314204</v>
      </c>
      <c r="P197" s="4">
        <v>10</v>
      </c>
      <c r="Q197" s="10">
        <f>P197/SUM(P186:P204)</f>
        <v>5.5555555555555552E-2</v>
      </c>
      <c r="R197" s="7">
        <f t="shared" si="79"/>
        <v>6.6244728300902693</v>
      </c>
    </row>
    <row r="198" spans="2:18" x14ac:dyDescent="0.25">
      <c r="E198" s="5">
        <f t="shared" si="70"/>
        <v>90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84.901927439007537</v>
      </c>
      <c r="K198" s="5">
        <f t="shared" si="74"/>
        <v>8.8301206963117433</v>
      </c>
      <c r="L198" s="5">
        <f t="shared" si="75"/>
        <v>85.359875318383246</v>
      </c>
      <c r="M198" s="5">
        <f t="shared" si="76"/>
        <v>5.937629901590145</v>
      </c>
      <c r="N198" s="7">
        <f t="shared" si="77"/>
        <v>1.1715189236463019</v>
      </c>
      <c r="O198" s="7">
        <f t="shared" si="78"/>
        <v>6.9715189236463022</v>
      </c>
      <c r="P198" s="4">
        <v>10</v>
      </c>
      <c r="Q198" s="10">
        <f>P198/SUM(P186:P204)</f>
        <v>5.5555555555555552E-2</v>
      </c>
      <c r="R198" s="7">
        <f t="shared" si="79"/>
        <v>6.2711896663149851</v>
      </c>
    </row>
    <row r="199" spans="2:18" x14ac:dyDescent="0.25">
      <c r="E199" s="5">
        <f t="shared" si="70"/>
        <v>90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83.446044249022236</v>
      </c>
      <c r="K199" s="5">
        <f t="shared" si="74"/>
        <v>7.8107003119312379</v>
      </c>
      <c r="L199" s="5">
        <f t="shared" si="75"/>
        <v>83.810794890470873</v>
      </c>
      <c r="M199" s="5">
        <f t="shared" si="76"/>
        <v>5.3474079222747637</v>
      </c>
      <c r="N199" s="7">
        <f t="shared" si="77"/>
        <v>1.0021057734354266</v>
      </c>
      <c r="O199" s="7">
        <f t="shared" si="78"/>
        <v>6.8021057734354269</v>
      </c>
      <c r="P199" s="4">
        <v>10</v>
      </c>
      <c r="Q199" s="10">
        <f>P199/SUM(P186:P204)</f>
        <v>5.5555555555555552E-2</v>
      </c>
      <c r="R199" s="7">
        <f t="shared" si="79"/>
        <v>5.8987267889923318</v>
      </c>
    </row>
    <row r="200" spans="2:18" x14ac:dyDescent="0.25">
      <c r="E200" s="5">
        <f t="shared" si="70"/>
        <v>90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82.189299688068758</v>
      </c>
      <c r="K200" s="5">
        <f t="shared" si="74"/>
        <v>6.5539557509777699</v>
      </c>
      <c r="L200" s="5">
        <f t="shared" si="75"/>
        <v>82.450199024629129</v>
      </c>
      <c r="M200" s="5">
        <f t="shared" si="76"/>
        <v>4.5592441626532922</v>
      </c>
      <c r="N200" s="7">
        <f t="shared" si="77"/>
        <v>0.78355618063153709</v>
      </c>
      <c r="O200" s="7">
        <f t="shared" si="78"/>
        <v>6.583556180631537</v>
      </c>
      <c r="P200" s="4">
        <v>10</v>
      </c>
      <c r="Q200" s="10">
        <f>P200/SUM(P186:P204)</f>
        <v>5.5555555555555552E-2</v>
      </c>
      <c r="R200" s="7">
        <f t="shared" si="79"/>
        <v>5.5253391903551767</v>
      </c>
    </row>
    <row r="201" spans="2:18" x14ac:dyDescent="0.25">
      <c r="E201" s="5">
        <f t="shared" si="70"/>
        <v>90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81.169879303688262</v>
      </c>
      <c r="K201" s="5">
        <f t="shared" si="74"/>
        <v>5.0980725609924695</v>
      </c>
      <c r="L201" s="5">
        <f t="shared" si="75"/>
        <v>81.329820176934263</v>
      </c>
      <c r="M201" s="5">
        <f t="shared" si="76"/>
        <v>3.5938806786605366</v>
      </c>
      <c r="N201" s="7">
        <f t="shared" si="77"/>
        <v>0.53628747794718634</v>
      </c>
      <c r="O201" s="7">
        <f t="shared" si="78"/>
        <v>6.3362874779471863</v>
      </c>
      <c r="P201" s="4">
        <v>10</v>
      </c>
      <c r="Q201" s="10">
        <f>P201/SUM(P186:P204)</f>
        <v>5.5555555555555552E-2</v>
      </c>
      <c r="R201" s="7">
        <f t="shared" si="79"/>
        <v>5.1742746613282886</v>
      </c>
    </row>
    <row r="202" spans="2:18" x14ac:dyDescent="0.25">
      <c r="E202" s="5">
        <f t="shared" si="70"/>
        <v>90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80.418757668408517</v>
      </c>
      <c r="K202" s="5">
        <f t="shared" si="74"/>
        <v>3.4872870159906091</v>
      </c>
      <c r="L202" s="5">
        <f t="shared" si="75"/>
        <v>80.494333686677038</v>
      </c>
      <c r="M202" s="5">
        <f t="shared" si="76"/>
        <v>2.4830242712960984</v>
      </c>
      <c r="N202" s="7">
        <f t="shared" si="77"/>
        <v>0.29364066100320363</v>
      </c>
      <c r="O202" s="7">
        <f t="shared" si="78"/>
        <v>6.093640661003203</v>
      </c>
      <c r="P202" s="4">
        <v>10</v>
      </c>
      <c r="Q202" s="10">
        <f>P202/SUM(P186:P204)</f>
        <v>5.5555555555555552E-2</v>
      </c>
      <c r="R202" s="7">
        <f t="shared" si="79"/>
        <v>4.8744143215155393</v>
      </c>
    </row>
    <row r="203" spans="2:18" x14ac:dyDescent="0.25">
      <c r="E203" s="5">
        <f t="shared" si="70"/>
        <v>90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79.958757233031619</v>
      </c>
      <c r="K203" s="5">
        <f t="shared" si="74"/>
        <v>1.7705420196602455</v>
      </c>
      <c r="L203" s="5">
        <f t="shared" si="75"/>
        <v>79.978357555617933</v>
      </c>
      <c r="M203" s="5">
        <f t="shared" si="76"/>
        <v>1.2685040817243971</v>
      </c>
      <c r="N203" s="7">
        <f t="shared" si="77"/>
        <v>9.9439484301227107E-2</v>
      </c>
      <c r="O203" s="7">
        <f t="shared" si="78"/>
        <v>5.8994394843012268</v>
      </c>
      <c r="P203" s="4">
        <v>10</v>
      </c>
      <c r="Q203" s="10">
        <f>P203/SUM(P186:P204)</f>
        <v>5.5555555555555552E-2</v>
      </c>
      <c r="R203" s="7">
        <f t="shared" si="79"/>
        <v>4.6587638192901561</v>
      </c>
    </row>
    <row r="204" spans="2:18" x14ac:dyDescent="0.25">
      <c r="E204" s="5">
        <f t="shared" si="70"/>
        <v>90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79.803854878015059</v>
      </c>
      <c r="K204" s="5">
        <f t="shared" si="74"/>
        <v>1.2491791442223913E-15</v>
      </c>
      <c r="L204" s="5">
        <f t="shared" si="75"/>
        <v>79.803854878015059</v>
      </c>
      <c r="M204" s="5">
        <f t="shared" si="76"/>
        <v>8.9685758825949101E-16</v>
      </c>
      <c r="N204" s="7">
        <f t="shared" si="77"/>
        <v>2.6943395666491663E-17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4.5602716629221565</v>
      </c>
    </row>
    <row r="205" spans="2:18" x14ac:dyDescent="0.25">
      <c r="R205" s="7">
        <f>SUMPRODUCT(Q186:Q204,R186:R204)</f>
        <v>6.6137543406120782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90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100.4546028780268</v>
      </c>
      <c r="K209" s="5">
        <f>I209</f>
        <v>0</v>
      </c>
      <c r="L209" s="5">
        <f>SQRT(J209^2+K209^2)</f>
        <v>100.4546028780268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7.2257454306686437</v>
      </c>
    </row>
    <row r="210" spans="2:18" x14ac:dyDescent="0.25">
      <c r="E210" s="5">
        <f t="shared" si="80"/>
        <v>90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100.29577396894453</v>
      </c>
      <c r="K210" s="5">
        <f t="shared" ref="K210:K227" si="84">I210</f>
        <v>1.8154227380007986</v>
      </c>
      <c r="L210" s="5">
        <f t="shared" ref="L210:L227" si="85">SQRT(J210^2+K210^2)</f>
        <v>100.31220282571439</v>
      </c>
      <c r="M210" s="5">
        <f t="shared" ref="M210:M227" si="86">ATAN(K210/J210)*180/PI()</f>
        <v>1.0369799171935694</v>
      </c>
      <c r="N210" s="7">
        <f t="shared" ref="N210:N227" si="87">$K$2*M210+$K$3*M210*M210+$K$4*M210*M210*M210</f>
        <v>7.2669439260306959E-2</v>
      </c>
      <c r="O210" s="7">
        <f t="shared" ref="O210:O227" si="88">N210+$E$4</f>
        <v>5.8726694392603065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7.2955505683860968</v>
      </c>
    </row>
    <row r="211" spans="2:18" x14ac:dyDescent="0.25">
      <c r="E211" s="5">
        <f t="shared" si="80"/>
        <v>90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99.824113177728904</v>
      </c>
      <c r="K211" s="5">
        <f t="shared" si="84"/>
        <v>3.5756847747556737</v>
      </c>
      <c r="L211" s="5">
        <f t="shared" si="85"/>
        <v>99.88813289539678</v>
      </c>
      <c r="M211" s="5">
        <f t="shared" si="86"/>
        <v>2.0514491574292841</v>
      </c>
      <c r="N211" s="7">
        <f t="shared" si="87"/>
        <v>0.21501652046301167</v>
      </c>
      <c r="O211" s="7">
        <f t="shared" si="88"/>
        <v>6.0150165204630115</v>
      </c>
      <c r="P211" s="4">
        <v>10</v>
      </c>
      <c r="Q211" s="10">
        <f>P211/SUM(P209:P227)</f>
        <v>5.5555555555555552E-2</v>
      </c>
      <c r="R211" s="7">
        <f t="shared" si="89"/>
        <v>7.4093412322948389</v>
      </c>
    </row>
    <row r="212" spans="2:18" x14ac:dyDescent="0.25">
      <c r="E212" s="5">
        <f t="shared" si="80"/>
        <v>90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99.053951678849117</v>
      </c>
      <c r="K212" s="5">
        <f t="shared" si="84"/>
        <v>5.2273014390133978</v>
      </c>
      <c r="L212" s="5">
        <f t="shared" si="85"/>
        <v>99.191784052561971</v>
      </c>
      <c r="M212" s="5">
        <f t="shared" si="86"/>
        <v>3.0208259244857967</v>
      </c>
      <c r="N212" s="7">
        <f t="shared" si="87"/>
        <v>0.40450663354322475</v>
      </c>
      <c r="O212" s="7">
        <f t="shared" si="88"/>
        <v>6.2045066335432244</v>
      </c>
      <c r="P212" s="4">
        <v>10</v>
      </c>
      <c r="Q212" s="10">
        <f>P212/SUM(P209:P227)</f>
        <v>5.5555555555555552E-2</v>
      </c>
      <c r="R212" s="7">
        <f t="shared" si="89"/>
        <v>7.5365682664803337</v>
      </c>
    </row>
    <row r="213" spans="2:18" x14ac:dyDescent="0.25">
      <c r="E213" s="5">
        <f t="shared" si="80"/>
        <v>90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98.008690439728099</v>
      </c>
      <c r="K213" s="5">
        <f t="shared" si="84"/>
        <v>6.7200891941888594</v>
      </c>
      <c r="L213" s="5">
        <f t="shared" si="85"/>
        <v>98.238805980571172</v>
      </c>
      <c r="M213" s="5">
        <f t="shared" si="86"/>
        <v>3.9224180477971018</v>
      </c>
      <c r="N213" s="7">
        <f t="shared" si="87"/>
        <v>0.61728078733314196</v>
      </c>
      <c r="O213" s="7">
        <f t="shared" si="88"/>
        <v>6.4172807873331417</v>
      </c>
      <c r="P213" s="4">
        <v>10</v>
      </c>
      <c r="Q213" s="10">
        <f>P213/SUM(P209:P227)</f>
        <v>5.5555555555555552E-2</v>
      </c>
      <c r="R213" s="7">
        <f t="shared" si="89"/>
        <v>7.6459626807676413</v>
      </c>
    </row>
    <row r="214" spans="2:18" x14ac:dyDescent="0.25">
      <c r="E214" s="5">
        <f t="shared" si="80"/>
        <v>90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96.720089194188859</v>
      </c>
      <c r="K214" s="5">
        <f t="shared" si="84"/>
        <v>8.0086904397281025</v>
      </c>
      <c r="L214" s="5">
        <f t="shared" si="85"/>
        <v>97.051093637790814</v>
      </c>
      <c r="M214" s="5">
        <f t="shared" si="86"/>
        <v>4.733450470570725</v>
      </c>
      <c r="N214" s="7">
        <f t="shared" si="87"/>
        <v>0.8308314112374755</v>
      </c>
      <c r="O214" s="7">
        <f t="shared" si="88"/>
        <v>6.6308314112374749</v>
      </c>
      <c r="P214" s="4">
        <v>10</v>
      </c>
      <c r="Q214" s="10">
        <f>P214/SUM(P209:P227)</f>
        <v>5.5555555555555552E-2</v>
      </c>
      <c r="R214" s="7">
        <f t="shared" si="89"/>
        <v>7.7105229578272532</v>
      </c>
    </row>
    <row r="215" spans="2:18" x14ac:dyDescent="0.25">
      <c r="E215" s="5">
        <f t="shared" si="80"/>
        <v>90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95.227301439013402</v>
      </c>
      <c r="K215" s="5">
        <f t="shared" si="84"/>
        <v>9.0539516788491117</v>
      </c>
      <c r="L215" s="5">
        <f t="shared" si="85"/>
        <v>95.656745608240612</v>
      </c>
      <c r="M215" s="5">
        <f t="shared" si="86"/>
        <v>5.4312000107923399</v>
      </c>
      <c r="N215" s="7">
        <f t="shared" si="87"/>
        <v>1.0259357176038733</v>
      </c>
      <c r="O215" s="7">
        <f t="shared" si="88"/>
        <v>6.8259357176038726</v>
      </c>
      <c r="P215" s="4">
        <v>10</v>
      </c>
      <c r="Q215" s="10">
        <f>P215/SUM(P209:P227)</f>
        <v>5.5555555555555552E-2</v>
      </c>
      <c r="R215" s="7">
        <f t="shared" si="89"/>
        <v>7.7109587168295777</v>
      </c>
    </row>
    <row r="216" spans="2:18" x14ac:dyDescent="0.25">
      <c r="E216" s="5">
        <f t="shared" si="80"/>
        <v>90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93.575684774755672</v>
      </c>
      <c r="K216" s="5">
        <f t="shared" si="84"/>
        <v>9.8241131777289006</v>
      </c>
      <c r="L216" s="5">
        <f t="shared" si="85"/>
        <v>94.089967482156496</v>
      </c>
      <c r="M216" s="5">
        <f t="shared" si="86"/>
        <v>5.9932852228357563</v>
      </c>
      <c r="N216" s="7">
        <f t="shared" si="87"/>
        <v>1.187638129617564</v>
      </c>
      <c r="O216" s="7">
        <f t="shared" si="88"/>
        <v>6.9876381296175634</v>
      </c>
      <c r="P216" s="4">
        <v>10</v>
      </c>
      <c r="Q216" s="10">
        <f>P216/SUM(P209:P227)</f>
        <v>5.5555555555555552E-2</v>
      </c>
      <c r="R216" s="7">
        <f t="shared" si="89"/>
        <v>7.6371623693235149</v>
      </c>
    </row>
    <row r="217" spans="2:18" x14ac:dyDescent="0.25">
      <c r="E217" s="5">
        <f t="shared" si="80"/>
        <v>90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91.815422738000805</v>
      </c>
      <c r="K217" s="5">
        <f t="shared" si="84"/>
        <v>10.295773968944534</v>
      </c>
      <c r="L217" s="5">
        <f t="shared" si="85"/>
        <v>92.390880579077674</v>
      </c>
      <c r="M217" s="5">
        <f t="shared" si="86"/>
        <v>6.3981660691816113</v>
      </c>
      <c r="N217" s="7">
        <f t="shared" si="87"/>
        <v>1.3052331564862421</v>
      </c>
      <c r="O217" s="7">
        <f t="shared" si="88"/>
        <v>7.1052331564862419</v>
      </c>
      <c r="P217" s="4">
        <v>10</v>
      </c>
      <c r="Q217" s="10">
        <f>P217/SUM(P209:P227)</f>
        <v>5.5555555555555552E-2</v>
      </c>
      <c r="R217" s="7">
        <f t="shared" si="89"/>
        <v>7.4877533081407845</v>
      </c>
    </row>
    <row r="218" spans="2:18" x14ac:dyDescent="0.25">
      <c r="E218" s="5">
        <f t="shared" si="80"/>
        <v>90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90</v>
      </c>
      <c r="K218" s="5">
        <f t="shared" si="84"/>
        <v>10.454602878026797</v>
      </c>
      <c r="L218" s="5">
        <f t="shared" si="85"/>
        <v>90.60518043322493</v>
      </c>
      <c r="M218" s="5">
        <f t="shared" si="86"/>
        <v>6.6259107758243285</v>
      </c>
      <c r="N218" s="7">
        <f t="shared" si="87"/>
        <v>1.3714248022403264</v>
      </c>
      <c r="O218" s="7">
        <f t="shared" si="88"/>
        <v>7.1714248022403257</v>
      </c>
      <c r="P218" s="4">
        <v>10</v>
      </c>
      <c r="Q218" s="10">
        <f>P218/SUM(P209:P227)</f>
        <v>5.5555555555555552E-2</v>
      </c>
      <c r="R218" s="7">
        <f t="shared" si="89"/>
        <v>7.2681936369379896</v>
      </c>
    </row>
    <row r="219" spans="2:18" x14ac:dyDescent="0.25">
      <c r="E219" s="5">
        <f t="shared" si="80"/>
        <v>90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88.184577261999209</v>
      </c>
      <c r="K219" s="5">
        <f t="shared" si="84"/>
        <v>10.295773968944534</v>
      </c>
      <c r="L219" s="5">
        <f t="shared" si="85"/>
        <v>88.783571839035091</v>
      </c>
      <c r="M219" s="5">
        <f t="shared" si="86"/>
        <v>6.6592794825999624</v>
      </c>
      <c r="N219" s="7">
        <f t="shared" si="87"/>
        <v>1.3811134132677838</v>
      </c>
      <c r="O219" s="7">
        <f t="shared" si="88"/>
        <v>7.1811134132677834</v>
      </c>
      <c r="P219" s="4">
        <v>10</v>
      </c>
      <c r="Q219" s="10">
        <f>P219/SUM(P209:P227)</f>
        <v>5.5555555555555552E-2</v>
      </c>
      <c r="R219" s="7">
        <f t="shared" si="89"/>
        <v>6.9883072812206644</v>
      </c>
    </row>
    <row r="220" spans="2:18" x14ac:dyDescent="0.25">
      <c r="E220" s="5">
        <f t="shared" si="80"/>
        <v>90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86.424315225244328</v>
      </c>
      <c r="K220" s="5">
        <f t="shared" si="84"/>
        <v>9.8241131777289024</v>
      </c>
      <c r="L220" s="5">
        <f t="shared" si="85"/>
        <v>86.980891360581168</v>
      </c>
      <c r="M220" s="5">
        <f t="shared" si="86"/>
        <v>6.4851473372026023</v>
      </c>
      <c r="N220" s="7">
        <f t="shared" si="87"/>
        <v>1.3305223948754537</v>
      </c>
      <c r="O220" s="7">
        <f t="shared" si="88"/>
        <v>7.1305223948754533</v>
      </c>
      <c r="P220" s="4">
        <v>10</v>
      </c>
      <c r="Q220" s="10">
        <f>P220/SUM(P209:P227)</f>
        <v>5.5555555555555552E-2</v>
      </c>
      <c r="R220" s="7">
        <f t="shared" si="89"/>
        <v>6.6601504090498462</v>
      </c>
    </row>
    <row r="221" spans="2:18" x14ac:dyDescent="0.25">
      <c r="E221" s="5">
        <f t="shared" si="80"/>
        <v>90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84.772698560986598</v>
      </c>
      <c r="K221" s="5">
        <f t="shared" si="84"/>
        <v>9.0539516788491117</v>
      </c>
      <c r="L221" s="5">
        <f t="shared" si="85"/>
        <v>85.254820757038914</v>
      </c>
      <c r="M221" s="5">
        <f t="shared" si="86"/>
        <v>6.0962335524004221</v>
      </c>
      <c r="N221" s="7">
        <f t="shared" si="87"/>
        <v>1.2174941018527283</v>
      </c>
      <c r="O221" s="7">
        <f t="shared" si="88"/>
        <v>7.0174941018527281</v>
      </c>
      <c r="P221" s="4">
        <v>10</v>
      </c>
      <c r="Q221" s="10">
        <f>P221/SUM(P209:P227)</f>
        <v>5.5555555555555552E-2</v>
      </c>
      <c r="R221" s="7">
        <f t="shared" si="89"/>
        <v>6.2970179128755994</v>
      </c>
    </row>
    <row r="222" spans="2:18" x14ac:dyDescent="0.25">
      <c r="E222" s="5">
        <f t="shared" si="80"/>
        <v>90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83.279910805811141</v>
      </c>
      <c r="K222" s="5">
        <f t="shared" si="84"/>
        <v>8.0086904397281025</v>
      </c>
      <c r="L222" s="5">
        <f t="shared" si="85"/>
        <v>83.66410620082695</v>
      </c>
      <c r="M222" s="5">
        <f t="shared" si="86"/>
        <v>5.4930108171890026</v>
      </c>
      <c r="N222" s="7">
        <f t="shared" si="87"/>
        <v>1.04356974810854</v>
      </c>
      <c r="O222" s="7">
        <f t="shared" si="88"/>
        <v>6.84356974810854</v>
      </c>
      <c r="P222" s="4">
        <v>10</v>
      </c>
      <c r="Q222" s="10">
        <f>P222/SUM(P209:P227)</f>
        <v>5.5555555555555552E-2</v>
      </c>
      <c r="R222" s="7">
        <f t="shared" si="89"/>
        <v>5.9139279681506336</v>
      </c>
    </row>
    <row r="223" spans="2:18" x14ac:dyDescent="0.25">
      <c r="E223" s="5">
        <f t="shared" si="80"/>
        <v>90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81.991309560271901</v>
      </c>
      <c r="K223" s="5">
        <f t="shared" si="84"/>
        <v>6.7200891941888612</v>
      </c>
      <c r="L223" s="5">
        <f t="shared" si="85"/>
        <v>82.266241206136243</v>
      </c>
      <c r="M223" s="5">
        <f t="shared" si="86"/>
        <v>4.6855458628615558</v>
      </c>
      <c r="N223" s="7">
        <f t="shared" si="87"/>
        <v>0.81776448298669135</v>
      </c>
      <c r="O223" s="7">
        <f t="shared" si="88"/>
        <v>6.6177644829866908</v>
      </c>
      <c r="P223" s="4">
        <v>10</v>
      </c>
      <c r="Q223" s="10">
        <f>P223/SUM(P209:P227)</f>
        <v>5.5555555555555552E-2</v>
      </c>
      <c r="R223" s="7">
        <f t="shared" si="89"/>
        <v>5.5292929162698154</v>
      </c>
    </row>
    <row r="224" spans="2:18" x14ac:dyDescent="0.25">
      <c r="E224" s="5">
        <f t="shared" si="80"/>
        <v>90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80.946048321150883</v>
      </c>
      <c r="K224" s="5">
        <f t="shared" si="84"/>
        <v>5.2273014390133978</v>
      </c>
      <c r="L224" s="5">
        <f t="shared" si="85"/>
        <v>81.114656007064497</v>
      </c>
      <c r="M224" s="5">
        <f t="shared" si="86"/>
        <v>3.6948933363527283</v>
      </c>
      <c r="N224" s="7">
        <f t="shared" si="87"/>
        <v>0.56080055379136484</v>
      </c>
      <c r="O224" s="7">
        <f t="shared" si="88"/>
        <v>6.360800553791365</v>
      </c>
      <c r="P224" s="4">
        <v>10</v>
      </c>
      <c r="Q224" s="10">
        <f>P224/SUM(P209:P227)</f>
        <v>5.5555555555555552E-2</v>
      </c>
      <c r="R224" s="7">
        <f t="shared" si="89"/>
        <v>5.1668448517793113</v>
      </c>
    </row>
    <row r="225" spans="2:18" x14ac:dyDescent="0.25">
      <c r="E225" s="5">
        <f t="shared" si="80"/>
        <v>90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80.175886822271096</v>
      </c>
      <c r="K225" s="5">
        <f t="shared" si="84"/>
        <v>3.5756847747556755</v>
      </c>
      <c r="L225" s="5">
        <f t="shared" si="85"/>
        <v>80.255581421768071</v>
      </c>
      <c r="M225" s="5">
        <f t="shared" si="86"/>
        <v>2.5535854700821408</v>
      </c>
      <c r="N225" s="7">
        <f t="shared" si="87"/>
        <v>0.30740673929257634</v>
      </c>
      <c r="O225" s="7">
        <f t="shared" si="88"/>
        <v>6.1074067392925766</v>
      </c>
      <c r="P225" s="4">
        <v>10</v>
      </c>
      <c r="Q225" s="10">
        <f>P225/SUM(P209:P227)</f>
        <v>5.5555555555555552E-2</v>
      </c>
      <c r="R225" s="7">
        <f t="shared" si="89"/>
        <v>4.8564879543578794</v>
      </c>
    </row>
    <row r="226" spans="2:18" x14ac:dyDescent="0.25">
      <c r="E226" s="5">
        <f t="shared" si="80"/>
        <v>90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79.70422603105547</v>
      </c>
      <c r="K226" s="5">
        <f t="shared" si="84"/>
        <v>1.8154227380007979</v>
      </c>
      <c r="L226" s="5">
        <f t="shared" si="85"/>
        <v>79.724898287343265</v>
      </c>
      <c r="M226" s="5">
        <f t="shared" si="86"/>
        <v>1.3048000607512811</v>
      </c>
      <c r="N226" s="7">
        <f t="shared" si="87"/>
        <v>0.10395823851000238</v>
      </c>
      <c r="O226" s="7">
        <f t="shared" si="88"/>
        <v>5.9039582385100022</v>
      </c>
      <c r="P226" s="4">
        <v>10</v>
      </c>
      <c r="Q226" s="10">
        <f>P226/SUM(P209:P227)</f>
        <v>5.5555555555555552E-2</v>
      </c>
      <c r="R226" s="7">
        <f t="shared" si="89"/>
        <v>4.6328283086403719</v>
      </c>
    </row>
    <row r="227" spans="2:18" x14ac:dyDescent="0.25">
      <c r="E227" s="5">
        <f t="shared" si="80"/>
        <v>90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79.545397121973195</v>
      </c>
      <c r="K227" s="5">
        <f t="shared" si="84"/>
        <v>1.2808440562697744E-15</v>
      </c>
      <c r="L227" s="5">
        <f t="shared" si="85"/>
        <v>79.545397121973195</v>
      </c>
      <c r="M227" s="5">
        <f t="shared" si="86"/>
        <v>9.2257957460624676E-16</v>
      </c>
      <c r="N227" s="7">
        <f t="shared" si="87"/>
        <v>2.7716135580320899E-17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4.5307811332217343</v>
      </c>
    </row>
    <row r="228" spans="2:18" x14ac:dyDescent="0.25">
      <c r="R228" s="7">
        <f>SUMPRODUCT(Q209:Q227,R209:R227)</f>
        <v>6.6458408122931854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90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100.68977284221947</v>
      </c>
      <c r="K232" s="5">
        <f>I232</f>
        <v>0</v>
      </c>
      <c r="L232" s="5">
        <f>SQRT(J232^2+K232^2)</f>
        <v>100.68977284221947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7.2596167974201222</v>
      </c>
    </row>
    <row r="233" spans="2:18" x14ac:dyDescent="0.25">
      <c r="E233" s="5">
        <f t="shared" si="90"/>
        <v>90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100.52737117295709</v>
      </c>
      <c r="K233" s="5">
        <f t="shared" ref="K233:K250" si="94">I233</f>
        <v>1.8562595737248544</v>
      </c>
      <c r="L233" s="5">
        <f t="shared" ref="L233:L250" si="95">SQRT(J233^2+K233^2)</f>
        <v>100.54450782887412</v>
      </c>
      <c r="M233" s="5">
        <f t="shared" ref="M233:M250" si="96">ATAN(K233/J233)*180/PI()</f>
        <v>1.0578586970164952</v>
      </c>
      <c r="N233" s="7">
        <f t="shared" ref="N233:N250" si="97">$K$2*M233+$K$3*M233*M233+$K$4*M233*M233*M233</f>
        <v>7.4935547032969521E-2</v>
      </c>
      <c r="O233" s="7">
        <f t="shared" ref="O233:O250" si="98">N233+$E$4</f>
        <v>5.8749355470329689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7.3322082719352393</v>
      </c>
    </row>
    <row r="234" spans="2:18" x14ac:dyDescent="0.25">
      <c r="E234" s="5">
        <f t="shared" si="90"/>
        <v>90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100.04510065771125</v>
      </c>
      <c r="K234" s="5">
        <f t="shared" si="94"/>
        <v>3.6561176396147461</v>
      </c>
      <c r="L234" s="5">
        <f t="shared" si="95"/>
        <v>100.11188421863949</v>
      </c>
      <c r="M234" s="5">
        <f t="shared" si="96"/>
        <v>2.0929253790809192</v>
      </c>
      <c r="N234" s="7">
        <f t="shared" si="97"/>
        <v>0.22214062621101874</v>
      </c>
      <c r="O234" s="7">
        <f t="shared" si="98"/>
        <v>6.0221406262110184</v>
      </c>
      <c r="P234" s="4">
        <v>10</v>
      </c>
      <c r="Q234" s="10">
        <f>P234/SUM(P232:P250)</f>
        <v>5.5555555555555552E-2</v>
      </c>
      <c r="R234" s="7">
        <f t="shared" si="99"/>
        <v>7.4513874256097159</v>
      </c>
    </row>
    <row r="235" spans="2:18" x14ac:dyDescent="0.25">
      <c r="E235" s="5">
        <f t="shared" si="90"/>
        <v>90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99.257614842047047</v>
      </c>
      <c r="K235" s="5">
        <f t="shared" si="94"/>
        <v>5.3448864211097371</v>
      </c>
      <c r="L235" s="5">
        <f t="shared" si="95"/>
        <v>99.401418073318865</v>
      </c>
      <c r="M235" s="5">
        <f t="shared" si="96"/>
        <v>3.082322198184777</v>
      </c>
      <c r="N235" s="7">
        <f t="shared" si="97"/>
        <v>0.41801415704168371</v>
      </c>
      <c r="O235" s="7">
        <f t="shared" si="98"/>
        <v>6.2180141570416838</v>
      </c>
      <c r="P235" s="4">
        <v>10</v>
      </c>
      <c r="Q235" s="10">
        <f>P235/SUM(P232:P250)</f>
        <v>5.5555555555555552E-2</v>
      </c>
      <c r="R235" s="7">
        <f t="shared" si="99"/>
        <v>7.5849347293885048</v>
      </c>
    </row>
    <row r="236" spans="2:18" x14ac:dyDescent="0.25">
      <c r="E236" s="5">
        <f t="shared" si="90"/>
        <v>90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98.188841083986389</v>
      </c>
      <c r="K236" s="5">
        <f t="shared" si="94"/>
        <v>6.8712535333423395</v>
      </c>
      <c r="L236" s="5">
        <f t="shared" si="95"/>
        <v>98.428972556538469</v>
      </c>
      <c r="M236" s="5">
        <f t="shared" si="96"/>
        <v>4.0030317019541393</v>
      </c>
      <c r="N236" s="7">
        <f t="shared" si="97"/>
        <v>0.63769121718265309</v>
      </c>
      <c r="O236" s="7">
        <f t="shared" si="98"/>
        <v>6.4376912171826532</v>
      </c>
      <c r="P236" s="4">
        <v>10</v>
      </c>
      <c r="Q236" s="10">
        <f>P236/SUM(P232:P250)</f>
        <v>5.5555555555555552E-2</v>
      </c>
      <c r="R236" s="7">
        <f t="shared" si="99"/>
        <v>7.7000053454149109</v>
      </c>
    </row>
    <row r="237" spans="2:18" x14ac:dyDescent="0.25">
      <c r="E237" s="5">
        <f t="shared" si="90"/>
        <v>90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96.87125353334234</v>
      </c>
      <c r="K237" s="5">
        <f t="shared" si="94"/>
        <v>8.188841083986393</v>
      </c>
      <c r="L237" s="5">
        <f t="shared" si="95"/>
        <v>97.216752051381945</v>
      </c>
      <c r="M237" s="5">
        <f t="shared" si="96"/>
        <v>4.8319104258163872</v>
      </c>
      <c r="N237" s="7">
        <f t="shared" si="97"/>
        <v>0.85783908598186831</v>
      </c>
      <c r="O237" s="7">
        <f t="shared" si="98"/>
        <v>6.6578390859818679</v>
      </c>
      <c r="P237" s="4">
        <v>10</v>
      </c>
      <c r="Q237" s="10">
        <f>P237/SUM(P232:P250)</f>
        <v>5.5555555555555552E-2</v>
      </c>
      <c r="R237" s="7">
        <f t="shared" si="99"/>
        <v>7.7683805196546798</v>
      </c>
    </row>
    <row r="238" spans="2:18" x14ac:dyDescent="0.25">
      <c r="E238" s="5">
        <f t="shared" si="90"/>
        <v>90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95.344886421109734</v>
      </c>
      <c r="K238" s="5">
        <f t="shared" si="94"/>
        <v>9.2576148420470474</v>
      </c>
      <c r="L238" s="5">
        <f t="shared" si="95"/>
        <v>95.793271158354358</v>
      </c>
      <c r="M238" s="5">
        <f t="shared" si="96"/>
        <v>5.5458112771011745</v>
      </c>
      <c r="N238" s="7">
        <f t="shared" si="97"/>
        <v>1.0586679238125449</v>
      </c>
      <c r="O238" s="7">
        <f t="shared" si="98"/>
        <v>6.8586679238125452</v>
      </c>
      <c r="P238" s="4">
        <v>10</v>
      </c>
      <c r="Q238" s="10">
        <f>P238/SUM(P232:P250)</f>
        <v>5.5555555555555552E-2</v>
      </c>
      <c r="R238" s="7">
        <f t="shared" si="99"/>
        <v>7.7700670227466855</v>
      </c>
    </row>
    <row r="239" spans="2:18" x14ac:dyDescent="0.25">
      <c r="E239" s="5">
        <f t="shared" si="90"/>
        <v>90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93.656117639614749</v>
      </c>
      <c r="K239" s="5">
        <f t="shared" si="94"/>
        <v>10.045100657711247</v>
      </c>
      <c r="L239" s="5">
        <f t="shared" si="95"/>
        <v>94.193271620370567</v>
      </c>
      <c r="M239" s="5">
        <f t="shared" si="96"/>
        <v>6.1218642027306664</v>
      </c>
      <c r="N239" s="7">
        <f t="shared" si="97"/>
        <v>1.2249339079209007</v>
      </c>
      <c r="O239" s="7">
        <f t="shared" si="98"/>
        <v>7.0249339079209001</v>
      </c>
      <c r="P239" s="4">
        <v>10</v>
      </c>
      <c r="Q239" s="10">
        <f>P239/SUM(P232:P250)</f>
        <v>5.5555555555555552E-2</v>
      </c>
      <c r="R239" s="7">
        <f t="shared" si="99"/>
        <v>7.6947938082427623</v>
      </c>
    </row>
    <row r="240" spans="2:18" x14ac:dyDescent="0.25">
      <c r="E240" s="5">
        <f t="shared" si="90"/>
        <v>90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91.856259573724856</v>
      </c>
      <c r="K240" s="5">
        <f t="shared" si="94"/>
        <v>10.527371172957087</v>
      </c>
      <c r="L240" s="5">
        <f t="shared" si="95"/>
        <v>92.457546834689083</v>
      </c>
      <c r="M240" s="5">
        <f t="shared" si="96"/>
        <v>6.5379725848905341</v>
      </c>
      <c r="N240" s="7">
        <f t="shared" si="97"/>
        <v>1.3458769279040665</v>
      </c>
      <c r="O240" s="7">
        <f t="shared" si="98"/>
        <v>7.1458769279040659</v>
      </c>
      <c r="P240" s="4">
        <v>10</v>
      </c>
      <c r="Q240" s="10">
        <f>P240/SUM(P232:P250)</f>
        <v>5.5555555555555552E-2</v>
      </c>
      <c r="R240" s="7">
        <f t="shared" si="99"/>
        <v>7.5414567655188867</v>
      </c>
    </row>
    <row r="241" spans="5:18" x14ac:dyDescent="0.25">
      <c r="E241" s="5">
        <f t="shared" si="90"/>
        <v>90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90</v>
      </c>
      <c r="K241" s="5">
        <f t="shared" si="94"/>
        <v>10.689772842219476</v>
      </c>
      <c r="L241" s="5">
        <f t="shared" si="95"/>
        <v>90.632616884972776</v>
      </c>
      <c r="M241" s="5">
        <f t="shared" si="96"/>
        <v>6.7735867778558436</v>
      </c>
      <c r="N241" s="7">
        <f t="shared" si="97"/>
        <v>1.4142703492953081</v>
      </c>
      <c r="O241" s="7">
        <f t="shared" si="98"/>
        <v>7.2142703492953082</v>
      </c>
      <c r="P241" s="4">
        <v>10</v>
      </c>
      <c r="Q241" s="10">
        <f>P241/SUM(P232:P250)</f>
        <v>5.5555555555555552E-2</v>
      </c>
      <c r="R241" s="7">
        <f t="shared" si="99"/>
        <v>7.3160461077112844</v>
      </c>
    </row>
    <row r="242" spans="5:18" x14ac:dyDescent="0.25">
      <c r="E242" s="5">
        <f t="shared" si="90"/>
        <v>90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88.143740426275144</v>
      </c>
      <c r="K242" s="5">
        <f t="shared" si="94"/>
        <v>10.527371172957087</v>
      </c>
      <c r="L242" s="5">
        <f t="shared" si="95"/>
        <v>88.770178101363399</v>
      </c>
      <c r="M242" s="5">
        <f t="shared" si="96"/>
        <v>6.8108097033237005</v>
      </c>
      <c r="N242" s="7">
        <f t="shared" si="97"/>
        <v>1.4250545599455806</v>
      </c>
      <c r="O242" s="7">
        <f t="shared" si="98"/>
        <v>7.2250545599455807</v>
      </c>
      <c r="P242" s="4">
        <v>10</v>
      </c>
      <c r="Q242" s="10">
        <f>P242/SUM(P232:P250)</f>
        <v>5.5555555555555552E-2</v>
      </c>
      <c r="R242" s="7">
        <f t="shared" si="99"/>
        <v>7.0289474195461583</v>
      </c>
    </row>
    <row r="243" spans="5:18" x14ac:dyDescent="0.25">
      <c r="E243" s="5">
        <f t="shared" si="90"/>
        <v>90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86.343882360385251</v>
      </c>
      <c r="K243" s="5">
        <f t="shared" si="94"/>
        <v>10.045100657711249</v>
      </c>
      <c r="L243" s="5">
        <f t="shared" si="95"/>
        <v>86.926233487294255</v>
      </c>
      <c r="M243" s="5">
        <f t="shared" si="96"/>
        <v>6.6358630723387213</v>
      </c>
      <c r="N243" s="7">
        <f t="shared" si="97"/>
        <v>1.3743148299601151</v>
      </c>
      <c r="O243" s="7">
        <f t="shared" si="98"/>
        <v>7.1743148299601147</v>
      </c>
      <c r="P243" s="4">
        <v>10</v>
      </c>
      <c r="Q243" s="10">
        <f>P243/SUM(P232:P250)</f>
        <v>5.5555555555555552E-2</v>
      </c>
      <c r="R243" s="7">
        <f t="shared" si="99"/>
        <v>6.6926349356316592</v>
      </c>
    </row>
    <row r="244" spans="5:18" x14ac:dyDescent="0.25">
      <c r="E244" s="5">
        <f t="shared" si="90"/>
        <v>90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84.655113578890266</v>
      </c>
      <c r="K244" s="5">
        <f t="shared" si="94"/>
        <v>9.2576148420470492</v>
      </c>
      <c r="L244" s="5">
        <f t="shared" si="95"/>
        <v>85.159800889965098</v>
      </c>
      <c r="M244" s="5">
        <f t="shared" si="96"/>
        <v>6.2408855731253432</v>
      </c>
      <c r="N244" s="7">
        <f t="shared" si="97"/>
        <v>1.2595080421869718</v>
      </c>
      <c r="O244" s="7">
        <f t="shared" si="98"/>
        <v>7.0595080421869714</v>
      </c>
      <c r="P244" s="4">
        <v>10</v>
      </c>
      <c r="Q244" s="10">
        <f>P244/SUM(P232:P250)</f>
        <v>5.5555555555555552E-2</v>
      </c>
      <c r="R244" s="7">
        <f t="shared" si="99"/>
        <v>6.3206056224968288</v>
      </c>
    </row>
    <row r="245" spans="5:18" x14ac:dyDescent="0.25">
      <c r="E245" s="5">
        <f t="shared" si="90"/>
        <v>90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83.12874646665766</v>
      </c>
      <c r="K245" s="5">
        <f t="shared" si="94"/>
        <v>8.188841083986393</v>
      </c>
      <c r="L245" s="5">
        <f t="shared" si="95"/>
        <v>83.531105627883505</v>
      </c>
      <c r="M245" s="5">
        <f t="shared" si="96"/>
        <v>5.6259380443243376</v>
      </c>
      <c r="N245" s="7">
        <f t="shared" si="97"/>
        <v>1.0816366719309454</v>
      </c>
      <c r="O245" s="7">
        <f t="shared" si="98"/>
        <v>6.881636671930945</v>
      </c>
      <c r="P245" s="4">
        <v>10</v>
      </c>
      <c r="Q245" s="10">
        <f>P245/SUM(P232:P250)</f>
        <v>5.5555555555555552E-2</v>
      </c>
      <c r="R245" s="7">
        <f t="shared" si="99"/>
        <v>5.9279315516545408</v>
      </c>
    </row>
    <row r="246" spans="5:18" x14ac:dyDescent="0.25">
      <c r="E246" s="5">
        <f t="shared" si="90"/>
        <v>90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81.811158916013611</v>
      </c>
      <c r="K246" s="5">
        <f t="shared" si="94"/>
        <v>6.8712535333423421</v>
      </c>
      <c r="L246" s="5">
        <f t="shared" si="95"/>
        <v>82.099207354886829</v>
      </c>
      <c r="M246" s="5">
        <f t="shared" si="96"/>
        <v>4.80095871312641</v>
      </c>
      <c r="N246" s="7">
        <f t="shared" si="97"/>
        <v>0.84932764908652014</v>
      </c>
      <c r="O246" s="7">
        <f t="shared" si="98"/>
        <v>6.6493276490865201</v>
      </c>
      <c r="P246" s="4">
        <v>10</v>
      </c>
      <c r="Q246" s="10">
        <f>P246/SUM(P232:P250)</f>
        <v>5.5555555555555552E-2</v>
      </c>
      <c r="R246" s="7">
        <f t="shared" si="99"/>
        <v>5.5331270565292057</v>
      </c>
    </row>
    <row r="247" spans="5:18" x14ac:dyDescent="0.25">
      <c r="E247" s="5">
        <f t="shared" si="90"/>
        <v>90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80.742385157952953</v>
      </c>
      <c r="K247" s="5">
        <f t="shared" si="94"/>
        <v>5.3448864211097371</v>
      </c>
      <c r="L247" s="5">
        <f t="shared" si="95"/>
        <v>80.919098931276935</v>
      </c>
      <c r="M247" s="5">
        <f t="shared" si="96"/>
        <v>3.7872709668991331</v>
      </c>
      <c r="N247" s="7">
        <f t="shared" si="97"/>
        <v>0.58352586299397791</v>
      </c>
      <c r="O247" s="7">
        <f t="shared" si="98"/>
        <v>6.3835258629939773</v>
      </c>
      <c r="P247" s="4">
        <v>10</v>
      </c>
      <c r="Q247" s="10">
        <f>P247/SUM(P232:P250)</f>
        <v>5.5555555555555552E-2</v>
      </c>
      <c r="R247" s="7">
        <f t="shared" si="99"/>
        <v>5.1603324257674261</v>
      </c>
    </row>
    <row r="248" spans="5:18" x14ac:dyDescent="0.25">
      <c r="E248" s="5">
        <f t="shared" si="90"/>
        <v>90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79.954899342288755</v>
      </c>
      <c r="K248" s="5">
        <f t="shared" si="94"/>
        <v>3.6561176396147479</v>
      </c>
      <c r="L248" s="5">
        <f t="shared" si="95"/>
        <v>80.038447792484263</v>
      </c>
      <c r="M248" s="5">
        <f t="shared" si="96"/>
        <v>2.6181545902132473</v>
      </c>
      <c r="N248" s="7">
        <f t="shared" si="97"/>
        <v>0.32021767428503822</v>
      </c>
      <c r="O248" s="7">
        <f t="shared" si="98"/>
        <v>6.1202176742850378</v>
      </c>
      <c r="P248" s="4">
        <v>10</v>
      </c>
      <c r="Q248" s="10">
        <f>P248/SUM(P232:P250)</f>
        <v>5.5555555555555552E-2</v>
      </c>
      <c r="R248" s="7">
        <f t="shared" si="99"/>
        <v>4.8403767382699172</v>
      </c>
    </row>
    <row r="249" spans="5:18" x14ac:dyDescent="0.25">
      <c r="E249" s="5">
        <f t="shared" si="90"/>
        <v>90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79.472628827042911</v>
      </c>
      <c r="K249" s="5">
        <f t="shared" si="94"/>
        <v>1.8562595737248537</v>
      </c>
      <c r="L249" s="5">
        <f t="shared" si="95"/>
        <v>79.494304401548021</v>
      </c>
      <c r="M249" s="5">
        <f t="shared" si="96"/>
        <v>1.3380267647007875</v>
      </c>
      <c r="N249" s="7">
        <f t="shared" si="97"/>
        <v>0.10816991868086455</v>
      </c>
      <c r="O249" s="7">
        <f t="shared" si="98"/>
        <v>5.9081699186808647</v>
      </c>
      <c r="P249" s="4">
        <v>10</v>
      </c>
      <c r="Q249" s="10">
        <f>P249/SUM(P232:P250)</f>
        <v>5.5555555555555552E-2</v>
      </c>
      <c r="R249" s="7">
        <f t="shared" si="99"/>
        <v>4.6093531704463473</v>
      </c>
    </row>
    <row r="250" spans="5:18" x14ac:dyDescent="0.25">
      <c r="E250" s="5">
        <f t="shared" si="90"/>
        <v>90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79.310227157780531</v>
      </c>
      <c r="K250" s="5">
        <f t="shared" si="94"/>
        <v>1.3096558680969319E-15</v>
      </c>
      <c r="L250" s="5">
        <f t="shared" si="95"/>
        <v>79.310227157780531</v>
      </c>
      <c r="M250" s="5">
        <f t="shared" si="96"/>
        <v>9.4612960453656761E-16</v>
      </c>
      <c r="N250" s="7">
        <f t="shared" si="97"/>
        <v>2.8423625579487603E-17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4.5040309092035482</v>
      </c>
    </row>
    <row r="251" spans="5:18" x14ac:dyDescent="0.25">
      <c r="R251" s="7">
        <f>SUMPRODUCT(Q232:Q250,R232:R250)</f>
        <v>6.6752451538820337</v>
      </c>
    </row>
  </sheetData>
  <pageMargins left="0.7" right="0.7" top="0.78740157499999996" bottom="0.78740157499999996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95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6.1110507793128832</v>
      </c>
    </row>
    <row r="9" spans="2:18" x14ac:dyDescent="0.25">
      <c r="B9" s="30">
        <v>0.15</v>
      </c>
      <c r="C9" s="7">
        <f>$R$67</f>
        <v>6.24623810942599</v>
      </c>
    </row>
    <row r="10" spans="2:18" x14ac:dyDescent="0.25">
      <c r="B10" s="30">
        <v>0.25</v>
      </c>
      <c r="C10" s="7">
        <f>$R$90</f>
        <v>6.3268693207936124</v>
      </c>
    </row>
    <row r="11" spans="2:18" x14ac:dyDescent="0.25">
      <c r="B11" s="30">
        <v>0.35</v>
      </c>
      <c r="C11" s="7">
        <f>$R$113</f>
        <v>6.3872374168416419</v>
      </c>
    </row>
    <row r="12" spans="2:18" x14ac:dyDescent="0.25">
      <c r="B12" s="30">
        <v>0.45</v>
      </c>
      <c r="C12" s="7">
        <f>$R$136</f>
        <v>6.4364168366726071</v>
      </c>
    </row>
    <row r="13" spans="2:18" x14ac:dyDescent="0.25">
      <c r="B13" s="30">
        <v>0.55000000000000004</v>
      </c>
      <c r="C13" s="7">
        <f>$R$159</f>
        <v>6.4783396790486654</v>
      </c>
    </row>
    <row r="14" spans="2:18" x14ac:dyDescent="0.25">
      <c r="B14" s="30">
        <v>0.65</v>
      </c>
      <c r="C14" s="7">
        <f>$R$182</f>
        <v>6.5151100775627118</v>
      </c>
    </row>
    <row r="15" spans="2:18" x14ac:dyDescent="0.25">
      <c r="B15" s="30">
        <v>0.75</v>
      </c>
      <c r="C15" s="7">
        <f>$R$205</f>
        <v>6.5480010872760799</v>
      </c>
    </row>
    <row r="16" spans="2:18" x14ac:dyDescent="0.25">
      <c r="B16" s="30">
        <v>0.85</v>
      </c>
      <c r="C16" s="7">
        <f>$R$228</f>
        <v>6.5778482511646974</v>
      </c>
    </row>
    <row r="17" spans="2:18" ht="15.75" thickBot="1" x14ac:dyDescent="0.3">
      <c r="B17" s="30">
        <v>0.95</v>
      </c>
      <c r="C17" s="12">
        <f>$R$251</f>
        <v>6.6052328425798681</v>
      </c>
    </row>
    <row r="18" spans="2:18" ht="15.75" thickBot="1" x14ac:dyDescent="0.3">
      <c r="B18" s="31" t="s">
        <v>40</v>
      </c>
      <c r="C18" s="13">
        <f>AVERAGE(C8:C17)</f>
        <v>6.4232344400678754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95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100.93222693385303</v>
      </c>
      <c r="K25" s="5">
        <f>I25</f>
        <v>0</v>
      </c>
      <c r="L25" s="5">
        <f>SQRT(J25^2+K25^2)</f>
        <v>100.93222693385303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6.5469721569191668</v>
      </c>
    </row>
    <row r="26" spans="2:18" x14ac:dyDescent="0.25">
      <c r="E26" s="5">
        <f t="shared" si="0"/>
        <v>95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100.84210307708631</v>
      </c>
      <c r="K26" s="5">
        <f t="shared" ref="K26:K43" si="4">I26</f>
        <v>1.0301203965702614</v>
      </c>
      <c r="L26" s="5">
        <f t="shared" ref="L26:L43" si="5">SQRT(J26^2+K26^2)</f>
        <v>100.84736437329995</v>
      </c>
      <c r="M26" s="5">
        <f t="shared" ref="M26:M43" si="6">ATAN(K26/J26)*180/PI()</f>
        <v>0.58526643610572482</v>
      </c>
      <c r="N26" s="7">
        <f t="shared" ref="N26:N43" si="7">$K$2*M26+$K$3*M26*M26+$K$4*M26*M26*M26</f>
        <v>3.1136886515510439E-2</v>
      </c>
      <c r="O26" s="7">
        <f t="shared" ref="O26:O43" si="8">N26+$E$4</f>
        <v>5.8311368865155107</v>
      </c>
      <c r="P26" s="4">
        <v>10</v>
      </c>
      <c r="Q26" s="10">
        <f>P26/SUM(P25:P43)</f>
        <v>5.5555555555555552E-2</v>
      </c>
      <c r="R26" s="7">
        <f t="shared" ref="R26:R43" si="9">O26*(L26^2/E26^2)</f>
        <v>6.5710554355640269</v>
      </c>
    </row>
    <row r="27" spans="2:18" x14ac:dyDescent="0.25">
      <c r="E27" s="5">
        <f t="shared" si="0"/>
        <v>95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100.57446987456912</v>
      </c>
      <c r="K27" s="5">
        <f t="shared" si="4"/>
        <v>2.0289411061568079</v>
      </c>
      <c r="L27" s="5">
        <f t="shared" si="5"/>
        <v>100.59493323504351</v>
      </c>
      <c r="M27" s="5">
        <f t="shared" si="6"/>
        <v>1.1557008072438022</v>
      </c>
      <c r="N27" s="7">
        <f t="shared" si="7"/>
        <v>8.5948680120158813E-2</v>
      </c>
      <c r="O27" s="7">
        <f t="shared" si="8"/>
        <v>5.8859486801201584</v>
      </c>
      <c r="P27" s="4">
        <v>10</v>
      </c>
      <c r="Q27" s="10">
        <f>P27/SUM(P25:P43)</f>
        <v>5.5555555555555552E-2</v>
      </c>
      <c r="R27" s="7">
        <f t="shared" si="9"/>
        <v>6.5996586597763667</v>
      </c>
    </row>
    <row r="28" spans="2:18" x14ac:dyDescent="0.25">
      <c r="E28" s="5">
        <f t="shared" si="0"/>
        <v>95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100.13745922573099</v>
      </c>
      <c r="K28" s="5">
        <f t="shared" si="4"/>
        <v>2.9661134669265179</v>
      </c>
      <c r="L28" s="5">
        <f t="shared" si="5"/>
        <v>100.18137835587819</v>
      </c>
      <c r="M28" s="5">
        <f t="shared" si="6"/>
        <v>1.6966289033199773</v>
      </c>
      <c r="N28" s="7">
        <f t="shared" si="7"/>
        <v>0.15806132699982542</v>
      </c>
      <c r="O28" s="7">
        <f t="shared" si="8"/>
        <v>5.9580613269998253</v>
      </c>
      <c r="P28" s="4">
        <v>10</v>
      </c>
      <c r="Q28" s="10">
        <f>P28/SUM(P25:P43)</f>
        <v>5.5555555555555552E-2</v>
      </c>
      <c r="R28" s="7">
        <f t="shared" si="9"/>
        <v>6.6256999393335931</v>
      </c>
    </row>
    <row r="29" spans="2:18" x14ac:dyDescent="0.25">
      <c r="E29" s="5">
        <f t="shared" si="0"/>
        <v>95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99.54434947799885</v>
      </c>
      <c r="K29" s="5">
        <f t="shared" si="4"/>
        <v>3.8131619709295013</v>
      </c>
      <c r="L29" s="5">
        <f t="shared" si="5"/>
        <v>99.617356505854502</v>
      </c>
      <c r="M29" s="5">
        <f t="shared" si="6"/>
        <v>2.193708839457396</v>
      </c>
      <c r="N29" s="7">
        <f t="shared" si="7"/>
        <v>0.23984321134918041</v>
      </c>
      <c r="O29" s="7">
        <f t="shared" si="8"/>
        <v>6.0398432113491802</v>
      </c>
      <c r="P29" s="4">
        <v>10</v>
      </c>
      <c r="Q29" s="10">
        <f>P29/SUM(P25:P43)</f>
        <v>5.5555555555555552E-2</v>
      </c>
      <c r="R29" s="7">
        <f t="shared" si="9"/>
        <v>6.641229374109975</v>
      </c>
    </row>
    <row r="30" spans="2:18" x14ac:dyDescent="0.25">
      <c r="E30" s="5">
        <f t="shared" si="0"/>
        <v>95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98.813161970929499</v>
      </c>
      <c r="K30" s="5">
        <f t="shared" si="4"/>
        <v>4.5443494779988516</v>
      </c>
      <c r="L30" s="5">
        <f t="shared" si="5"/>
        <v>98.917602532973561</v>
      </c>
      <c r="M30" s="5">
        <f t="shared" si="6"/>
        <v>2.6331382314018068</v>
      </c>
      <c r="N30" s="7">
        <f t="shared" si="7"/>
        <v>0.32321936387098793</v>
      </c>
      <c r="O30" s="7">
        <f t="shared" si="8"/>
        <v>6.1232193638709873</v>
      </c>
      <c r="P30" s="4">
        <v>10</v>
      </c>
      <c r="Q30" s="10">
        <f>P30/SUM(P25:P43)</f>
        <v>5.5555555555555552E-2</v>
      </c>
      <c r="R30" s="7">
        <f t="shared" si="9"/>
        <v>6.6386499812009605</v>
      </c>
    </row>
    <row r="31" spans="2:18" x14ac:dyDescent="0.25">
      <c r="E31" s="5">
        <f t="shared" si="0"/>
        <v>95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97.966113466926515</v>
      </c>
      <c r="K31" s="5">
        <f t="shared" si="4"/>
        <v>5.1374592257309981</v>
      </c>
      <c r="L31" s="5">
        <f t="shared" si="5"/>
        <v>98.100728208870947</v>
      </c>
      <c r="M31" s="5">
        <f t="shared" si="6"/>
        <v>3.0019088456641541</v>
      </c>
      <c r="N31" s="7">
        <f t="shared" si="7"/>
        <v>0.40038412680832075</v>
      </c>
      <c r="O31" s="7">
        <f t="shared" si="8"/>
        <v>6.2003841268083209</v>
      </c>
      <c r="P31" s="4">
        <v>10</v>
      </c>
      <c r="Q31" s="10">
        <f>P31/SUM(P25:P43)</f>
        <v>5.5555555555555552E-2</v>
      </c>
      <c r="R31" s="7">
        <f t="shared" si="9"/>
        <v>6.6117412262784203</v>
      </c>
    </row>
    <row r="32" spans="2:18" x14ac:dyDescent="0.25">
      <c r="E32" s="5">
        <f t="shared" si="0"/>
        <v>95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97.028941106156807</v>
      </c>
      <c r="K32" s="5">
        <f t="shared" si="4"/>
        <v>5.5744698745691128</v>
      </c>
      <c r="L32" s="5">
        <f t="shared" si="5"/>
        <v>97.188940351073512</v>
      </c>
      <c r="M32" s="5">
        <f t="shared" si="6"/>
        <v>3.2881208556596269</v>
      </c>
      <c r="N32" s="7">
        <f t="shared" si="7"/>
        <v>0.46436232087403967</v>
      </c>
      <c r="O32" s="7">
        <f t="shared" si="8"/>
        <v>6.2643623208740395</v>
      </c>
      <c r="P32" s="4">
        <v>10</v>
      </c>
      <c r="Q32" s="10">
        <f>P32/SUM(P25:P43)</f>
        <v>5.5555555555555552E-2</v>
      </c>
      <c r="R32" s="7">
        <f t="shared" si="9"/>
        <v>6.556368456897812</v>
      </c>
    </row>
    <row r="33" spans="2:18" x14ac:dyDescent="0.25">
      <c r="E33" s="5">
        <f t="shared" si="0"/>
        <v>95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96.030120396570268</v>
      </c>
      <c r="K33" s="5">
        <f t="shared" si="4"/>
        <v>5.8421030770863096</v>
      </c>
      <c r="L33" s="5">
        <f t="shared" si="5"/>
        <v>96.207661814135591</v>
      </c>
      <c r="M33" s="5">
        <f t="shared" si="6"/>
        <v>3.4813641410133442</v>
      </c>
      <c r="N33" s="7">
        <f t="shared" si="7"/>
        <v>0.50941221305978324</v>
      </c>
      <c r="O33" s="7">
        <f t="shared" si="8"/>
        <v>6.3094122130597832</v>
      </c>
      <c r="P33" s="4">
        <v>10</v>
      </c>
      <c r="Q33" s="10">
        <f>P33/SUM(P25:P43)</f>
        <v>5.5555555555555552E-2</v>
      </c>
      <c r="R33" s="7">
        <f t="shared" si="9"/>
        <v>6.4708452126778058</v>
      </c>
    </row>
    <row r="34" spans="2:18" x14ac:dyDescent="0.25">
      <c r="E34" s="5">
        <f t="shared" si="0"/>
        <v>95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95</v>
      </c>
      <c r="K34" s="5">
        <f t="shared" si="4"/>
        <v>5.9322269338530367</v>
      </c>
      <c r="L34" s="5">
        <f t="shared" si="5"/>
        <v>95.185037250582255</v>
      </c>
      <c r="M34" s="5">
        <f t="shared" si="6"/>
        <v>3.5731664813813833</v>
      </c>
      <c r="N34" s="7">
        <f t="shared" si="7"/>
        <v>0.53130527751183776</v>
      </c>
      <c r="O34" s="7">
        <f t="shared" si="8"/>
        <v>6.3313052775118379</v>
      </c>
      <c r="P34" s="4">
        <v>10</v>
      </c>
      <c r="Q34" s="10">
        <f>P34/SUM(P25:P43)</f>
        <v>5.5555555555555552E-2</v>
      </c>
      <c r="R34" s="7">
        <f t="shared" si="9"/>
        <v>6.3559930301115672</v>
      </c>
    </row>
    <row r="35" spans="2:18" x14ac:dyDescent="0.25">
      <c r="E35" s="5">
        <f t="shared" si="0"/>
        <v>95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93.969879603429746</v>
      </c>
      <c r="K35" s="5">
        <f t="shared" si="4"/>
        <v>5.8421030770863096</v>
      </c>
      <c r="L35" s="5">
        <f t="shared" si="5"/>
        <v>94.151306103773109</v>
      </c>
      <c r="M35" s="5">
        <f t="shared" si="6"/>
        <v>3.5574973172268325</v>
      </c>
      <c r="N35" s="7">
        <f t="shared" si="7"/>
        <v>0.52754676049168769</v>
      </c>
      <c r="O35" s="7">
        <f t="shared" si="8"/>
        <v>6.3275467604916873</v>
      </c>
      <c r="P35" s="4">
        <v>10</v>
      </c>
      <c r="Q35" s="10">
        <f>P35/SUM(P25:P43)</f>
        <v>5.5555555555555552E-2</v>
      </c>
      <c r="R35" s="7">
        <f t="shared" si="9"/>
        <v>6.2149959631716163</v>
      </c>
    </row>
    <row r="36" spans="2:18" x14ac:dyDescent="0.25">
      <c r="E36" s="5">
        <f t="shared" si="0"/>
        <v>95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92.971058893843193</v>
      </c>
      <c r="K36" s="5">
        <f t="shared" si="4"/>
        <v>5.5744698745691137</v>
      </c>
      <c r="L36" s="5">
        <f t="shared" si="5"/>
        <v>93.138029323284158</v>
      </c>
      <c r="M36" s="5">
        <f t="shared" si="6"/>
        <v>3.4313008042796183</v>
      </c>
      <c r="N36" s="7">
        <f t="shared" si="7"/>
        <v>0.49760435084663812</v>
      </c>
      <c r="O36" s="7">
        <f t="shared" si="8"/>
        <v>6.2976043508466377</v>
      </c>
      <c r="P36" s="4">
        <v>10</v>
      </c>
      <c r="Q36" s="10">
        <f>P36/SUM(P25:P43)</f>
        <v>5.5555555555555552E-2</v>
      </c>
      <c r="R36" s="7">
        <f t="shared" si="9"/>
        <v>6.0531613594968317</v>
      </c>
    </row>
    <row r="37" spans="2:18" x14ac:dyDescent="0.25">
      <c r="E37" s="5">
        <f t="shared" si="0"/>
        <v>95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92.033886533073485</v>
      </c>
      <c r="K37" s="5">
        <f t="shared" si="4"/>
        <v>5.137459225730999</v>
      </c>
      <c r="L37" s="5">
        <f t="shared" si="5"/>
        <v>92.177165055553175</v>
      </c>
      <c r="M37" s="5">
        <f t="shared" si="6"/>
        <v>3.1950140687674833</v>
      </c>
      <c r="N37" s="7">
        <f t="shared" si="7"/>
        <v>0.44317913787842916</v>
      </c>
      <c r="O37" s="7">
        <f t="shared" si="8"/>
        <v>6.2431791378784292</v>
      </c>
      <c r="P37" s="4">
        <v>10</v>
      </c>
      <c r="Q37" s="10">
        <f>P37/SUM(P25:P43)</f>
        <v>5.5555555555555552E-2</v>
      </c>
      <c r="R37" s="7">
        <f t="shared" si="9"/>
        <v>5.8776710964450603</v>
      </c>
    </row>
    <row r="38" spans="2:18" x14ac:dyDescent="0.25">
      <c r="E38" s="5">
        <f t="shared" si="0"/>
        <v>95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91.186838029070501</v>
      </c>
      <c r="K38" s="5">
        <f t="shared" si="4"/>
        <v>4.5443494779988516</v>
      </c>
      <c r="L38" s="5">
        <f t="shared" si="5"/>
        <v>91.30000296778816</v>
      </c>
      <c r="M38" s="5">
        <f t="shared" si="6"/>
        <v>2.8530083934671655</v>
      </c>
      <c r="N38" s="7">
        <f t="shared" si="7"/>
        <v>0.36848250846688346</v>
      </c>
      <c r="O38" s="7">
        <f t="shared" si="8"/>
        <v>6.1684825084668837</v>
      </c>
      <c r="P38" s="4">
        <v>10</v>
      </c>
      <c r="Q38" s="10">
        <f>P38/SUM(P25:P43)</f>
        <v>5.5555555555555552E-2</v>
      </c>
      <c r="R38" s="7">
        <f t="shared" si="9"/>
        <v>5.6973475128880677</v>
      </c>
    </row>
    <row r="39" spans="2:18" x14ac:dyDescent="0.25">
      <c r="E39" s="5">
        <f t="shared" si="0"/>
        <v>95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90.45565052200115</v>
      </c>
      <c r="K39" s="5">
        <f t="shared" si="4"/>
        <v>3.8131619709295026</v>
      </c>
      <c r="L39" s="5">
        <f t="shared" si="5"/>
        <v>90.535986853708891</v>
      </c>
      <c r="M39" s="5">
        <f t="shared" si="6"/>
        <v>2.4138769524328261</v>
      </c>
      <c r="N39" s="7">
        <f t="shared" si="7"/>
        <v>0.28039142664606437</v>
      </c>
      <c r="O39" s="7">
        <f t="shared" si="8"/>
        <v>6.0803914266460639</v>
      </c>
      <c r="P39" s="4">
        <v>10</v>
      </c>
      <c r="Q39" s="10">
        <f>P39/SUM(P25:P43)</f>
        <v>5.5555555555555552E-2</v>
      </c>
      <c r="R39" s="7">
        <f t="shared" si="9"/>
        <v>5.5223866059717643</v>
      </c>
    </row>
    <row r="40" spans="2:18" x14ac:dyDescent="0.25">
      <c r="E40" s="5">
        <f t="shared" si="0"/>
        <v>95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89.862540774269007</v>
      </c>
      <c r="K40" s="5">
        <f t="shared" si="4"/>
        <v>2.9661134669265179</v>
      </c>
      <c r="L40" s="5">
        <f t="shared" si="5"/>
        <v>89.91147904192124</v>
      </c>
      <c r="M40" s="5">
        <f t="shared" si="6"/>
        <v>1.8904885696549669</v>
      </c>
      <c r="N40" s="7">
        <f t="shared" si="7"/>
        <v>0.18828049580784653</v>
      </c>
      <c r="O40" s="7">
        <f t="shared" si="8"/>
        <v>5.9882804958078459</v>
      </c>
      <c r="P40" s="4">
        <v>10</v>
      </c>
      <c r="Q40" s="10">
        <f>P40/SUM(P25:P43)</f>
        <v>5.5555555555555552E-2</v>
      </c>
      <c r="R40" s="7">
        <f t="shared" si="9"/>
        <v>5.3639560156407882</v>
      </c>
    </row>
    <row r="41" spans="2:18" x14ac:dyDescent="0.25">
      <c r="E41" s="5">
        <f t="shared" si="0"/>
        <v>95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89.425530125430882</v>
      </c>
      <c r="K41" s="5">
        <f t="shared" si="4"/>
        <v>2.0289411061568088</v>
      </c>
      <c r="L41" s="5">
        <f t="shared" si="5"/>
        <v>89.448544092269046</v>
      </c>
      <c r="M41" s="5">
        <f t="shared" si="6"/>
        <v>1.2997386858397075</v>
      </c>
      <c r="N41" s="7">
        <f t="shared" si="7"/>
        <v>0.10332296202152148</v>
      </c>
      <c r="O41" s="7">
        <f t="shared" si="8"/>
        <v>5.9033229620215213</v>
      </c>
      <c r="P41" s="4">
        <v>10</v>
      </c>
      <c r="Q41" s="10">
        <f>P41/SUM(P25:P43)</f>
        <v>5.5555555555555552E-2</v>
      </c>
      <c r="R41" s="7">
        <f t="shared" si="9"/>
        <v>5.2335440660575294</v>
      </c>
    </row>
    <row r="42" spans="2:18" x14ac:dyDescent="0.25">
      <c r="E42" s="5">
        <f t="shared" si="0"/>
        <v>95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89.157896922913693</v>
      </c>
      <c r="K42" s="5">
        <f t="shared" si="4"/>
        <v>1.0301203965702612</v>
      </c>
      <c r="L42" s="5">
        <f t="shared" si="5"/>
        <v>89.163847672407755</v>
      </c>
      <c r="M42" s="5">
        <f t="shared" si="6"/>
        <v>0.66195959138523119</v>
      </c>
      <c r="N42" s="7">
        <f t="shared" si="7"/>
        <v>3.715437452637893E-2</v>
      </c>
      <c r="O42" s="7">
        <f t="shared" si="8"/>
        <v>5.8371543745263788</v>
      </c>
      <c r="P42" s="4">
        <v>10</v>
      </c>
      <c r="Q42" s="10">
        <f>P42/SUM(P25:P43)</f>
        <v>5.5555555555555552E-2</v>
      </c>
      <c r="R42" s="7">
        <f t="shared" si="9"/>
        <v>5.1419940659610228</v>
      </c>
    </row>
    <row r="43" spans="2:18" x14ac:dyDescent="0.25">
      <c r="E43" s="5">
        <f t="shared" si="0"/>
        <v>95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89.06777306614697</v>
      </c>
      <c r="K43" s="5">
        <f t="shared" si="4"/>
        <v>7.2678586621773478E-16</v>
      </c>
      <c r="L43" s="5">
        <f t="shared" si="5"/>
        <v>89.06777306614697</v>
      </c>
      <c r="M43" s="5">
        <f t="shared" si="6"/>
        <v>4.6752895363298522E-16</v>
      </c>
      <c r="N43" s="7">
        <f t="shared" si="7"/>
        <v>1.4045504825042152E-17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5.0982598951782165</v>
      </c>
    </row>
    <row r="44" spans="2:18" x14ac:dyDescent="0.25">
      <c r="R44" s="7">
        <f>SUMPRODUCT(Q25:Q43,R25:R43)</f>
        <v>6.1110507793128832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95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102.38995863232122</v>
      </c>
      <c r="K48" s="5">
        <f>I48</f>
        <v>0</v>
      </c>
      <c r="L48" s="5">
        <f>SQRT(J48^2+K48^2)</f>
        <v>102.38995863232122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6.737449423448755</v>
      </c>
    </row>
    <row r="49" spans="5:18" x14ac:dyDescent="0.25">
      <c r="E49" s="5">
        <f t="shared" si="10"/>
        <v>95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102.27768855554943</v>
      </c>
      <c r="K49" s="5">
        <f t="shared" ref="K49:K66" si="14">I49</f>
        <v>1.2832528495365811</v>
      </c>
      <c r="L49" s="5">
        <f t="shared" ref="L49:L66" si="15">SQRT(J49^2+K49^2)</f>
        <v>102.28573856673184</v>
      </c>
      <c r="M49" s="5">
        <f t="shared" ref="M49:M66" si="16">ATAN(K49/J49)*180/PI()</f>
        <v>0.71883824912745131</v>
      </c>
      <c r="N49" s="7">
        <f t="shared" ref="N49:N66" si="17">$K$2*M49+$K$3*M49*M49+$K$4*M49*M49*M49</f>
        <v>4.1895466884500548E-2</v>
      </c>
      <c r="O49" s="7">
        <f t="shared" ref="O49:O66" si="18">N49+$E$4</f>
        <v>5.8418954668845</v>
      </c>
      <c r="P49" s="4">
        <v>10</v>
      </c>
      <c r="Q49" s="10">
        <f>P49/SUM(P48:P66)</f>
        <v>5.5555555555555552E-2</v>
      </c>
      <c r="R49" s="7">
        <f t="shared" ref="R49:R66" si="19">O49*(L49^2/E49^2)</f>
        <v>6.7723086310075287</v>
      </c>
    </row>
    <row r="50" spans="5:18" x14ac:dyDescent="0.25">
      <c r="E50" s="5">
        <f t="shared" si="10"/>
        <v>95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101.94428959470538</v>
      </c>
      <c r="K50" s="5">
        <f t="shared" si="14"/>
        <v>2.5275147105972673</v>
      </c>
      <c r="L50" s="5">
        <f t="shared" si="15"/>
        <v>101.97561724050236</v>
      </c>
      <c r="M50" s="5">
        <f t="shared" si="16"/>
        <v>1.4202488870910643</v>
      </c>
      <c r="N50" s="7">
        <f t="shared" si="17"/>
        <v>0.11889735859417176</v>
      </c>
      <c r="O50" s="7">
        <f t="shared" si="18"/>
        <v>5.9188973585941715</v>
      </c>
      <c r="P50" s="4">
        <v>10</v>
      </c>
      <c r="Q50" s="10">
        <f>P50/SUM(P48:P66)</f>
        <v>5.5555555555555552E-2</v>
      </c>
      <c r="R50" s="7">
        <f t="shared" si="19"/>
        <v>6.8200299779889377</v>
      </c>
    </row>
    <row r="51" spans="5:18" x14ac:dyDescent="0.25">
      <c r="E51" s="5">
        <f t="shared" si="10"/>
        <v>95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101.39989190850629</v>
      </c>
      <c r="K51" s="5">
        <f t="shared" si="14"/>
        <v>3.694979316160611</v>
      </c>
      <c r="L51" s="5">
        <f t="shared" si="15"/>
        <v>101.46719150150759</v>
      </c>
      <c r="M51" s="5">
        <f t="shared" si="16"/>
        <v>2.086916325833982</v>
      </c>
      <c r="N51" s="7">
        <f t="shared" si="17"/>
        <v>0.22110261914041282</v>
      </c>
      <c r="O51" s="7">
        <f t="shared" si="18"/>
        <v>6.0211026191404127</v>
      </c>
      <c r="P51" s="4">
        <v>10</v>
      </c>
      <c r="Q51" s="10">
        <f>P51/SUM(P48:P66)</f>
        <v>5.5555555555555552E-2</v>
      </c>
      <c r="R51" s="7">
        <f t="shared" si="19"/>
        <v>6.8687877719546151</v>
      </c>
    </row>
    <row r="52" spans="5:18" x14ac:dyDescent="0.25">
      <c r="E52" s="5">
        <f t="shared" si="10"/>
        <v>95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100.6610367451688</v>
      </c>
      <c r="K52" s="5">
        <f t="shared" si="14"/>
        <v>4.7501738449521653</v>
      </c>
      <c r="L52" s="5">
        <f t="shared" si="15"/>
        <v>100.77305428620039</v>
      </c>
      <c r="M52" s="5">
        <f t="shared" si="16"/>
        <v>2.7017718637434052</v>
      </c>
      <c r="N52" s="7">
        <f t="shared" si="17"/>
        <v>0.33710584506902841</v>
      </c>
      <c r="O52" s="7">
        <f t="shared" si="18"/>
        <v>6.1371058450690281</v>
      </c>
      <c r="P52" s="4">
        <v>10</v>
      </c>
      <c r="Q52" s="10">
        <f>P52/SUM(P48:P66)</f>
        <v>5.5555555555555552E-2</v>
      </c>
      <c r="R52" s="7">
        <f t="shared" si="19"/>
        <v>6.9056608598528184</v>
      </c>
    </row>
    <row r="53" spans="5:18" x14ac:dyDescent="0.25">
      <c r="E53" s="5">
        <f t="shared" si="10"/>
        <v>95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99.750173844952172</v>
      </c>
      <c r="K53" s="5">
        <f t="shared" si="14"/>
        <v>5.6610367451687953</v>
      </c>
      <c r="L53" s="5">
        <f t="shared" si="15"/>
        <v>99.910682707748194</v>
      </c>
      <c r="M53" s="5">
        <f t="shared" si="16"/>
        <v>3.2481743685066462</v>
      </c>
      <c r="N53" s="7">
        <f t="shared" si="17"/>
        <v>0.45523123811753086</v>
      </c>
      <c r="O53" s="7">
        <f t="shared" si="18"/>
        <v>6.2552312381175303</v>
      </c>
      <c r="P53" s="4">
        <v>10</v>
      </c>
      <c r="Q53" s="10">
        <f>P53/SUM(P48:P66)</f>
        <v>5.5555555555555552E-2</v>
      </c>
      <c r="R53" s="7">
        <f t="shared" si="19"/>
        <v>6.9186285007706649</v>
      </c>
    </row>
    <row r="54" spans="5:18" x14ac:dyDescent="0.25">
      <c r="E54" s="5">
        <f t="shared" si="10"/>
        <v>95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98.694979316160612</v>
      </c>
      <c r="K54" s="5">
        <f t="shared" si="14"/>
        <v>6.3998919085062846</v>
      </c>
      <c r="L54" s="5">
        <f t="shared" si="15"/>
        <v>98.902262656917699</v>
      </c>
      <c r="M54" s="5">
        <f t="shared" si="16"/>
        <v>3.710159637442779</v>
      </c>
      <c r="N54" s="7">
        <f t="shared" si="17"/>
        <v>0.56453614614363712</v>
      </c>
      <c r="O54" s="7">
        <f t="shared" si="18"/>
        <v>6.3645361461436369</v>
      </c>
      <c r="P54" s="4">
        <v>10</v>
      </c>
      <c r="Q54" s="10">
        <f>P54/SUM(P48:P66)</f>
        <v>5.5555555555555552E-2</v>
      </c>
      <c r="R54" s="7">
        <f t="shared" si="19"/>
        <v>6.8981399558202279</v>
      </c>
    </row>
    <row r="55" spans="5:18" x14ac:dyDescent="0.25">
      <c r="E55" s="5">
        <f t="shared" si="10"/>
        <v>95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97.527514710597274</v>
      </c>
      <c r="K55" s="5">
        <f t="shared" si="14"/>
        <v>6.9442895947053769</v>
      </c>
      <c r="L55" s="5">
        <f t="shared" si="15"/>
        <v>97.774430622739501</v>
      </c>
      <c r="M55" s="5">
        <f t="shared" si="16"/>
        <v>4.0727800799152316</v>
      </c>
      <c r="N55" s="7">
        <f t="shared" si="17"/>
        <v>0.65551073423959427</v>
      </c>
      <c r="O55" s="7">
        <f t="shared" si="18"/>
        <v>6.4555107342395939</v>
      </c>
      <c r="P55" s="4">
        <v>10</v>
      </c>
      <c r="Q55" s="10">
        <f>P55/SUM(P48:P66)</f>
        <v>5.5555555555555552E-2</v>
      </c>
      <c r="R55" s="7">
        <f t="shared" si="19"/>
        <v>6.8380770208189432</v>
      </c>
    </row>
    <row r="56" spans="5:18" x14ac:dyDescent="0.25">
      <c r="E56" s="5">
        <f t="shared" si="10"/>
        <v>95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96.283252849536581</v>
      </c>
      <c r="K56" s="5">
        <f t="shared" si="14"/>
        <v>7.2776885555494335</v>
      </c>
      <c r="L56" s="5">
        <f t="shared" si="15"/>
        <v>96.557907651312377</v>
      </c>
      <c r="M56" s="5">
        <f t="shared" si="16"/>
        <v>4.3225527635664571</v>
      </c>
      <c r="N56" s="7">
        <f t="shared" si="17"/>
        <v>0.72047328784686715</v>
      </c>
      <c r="O56" s="7">
        <f t="shared" si="18"/>
        <v>6.5204732878468672</v>
      </c>
      <c r="P56" s="4">
        <v>10</v>
      </c>
      <c r="Q56" s="10">
        <f>P56/SUM(P48:P66)</f>
        <v>5.5555555555555552E-2</v>
      </c>
      <c r="R56" s="7">
        <f t="shared" si="19"/>
        <v>6.7360856732945784</v>
      </c>
    </row>
    <row r="57" spans="5:18" x14ac:dyDescent="0.25">
      <c r="E57" s="5">
        <f t="shared" si="10"/>
        <v>95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95</v>
      </c>
      <c r="K57" s="5">
        <f t="shared" si="14"/>
        <v>7.389958632321223</v>
      </c>
      <c r="L57" s="5">
        <f t="shared" si="15"/>
        <v>95.286995380206108</v>
      </c>
      <c r="M57" s="5">
        <f t="shared" si="16"/>
        <v>4.4480261467518103</v>
      </c>
      <c r="N57" s="7">
        <f t="shared" si="17"/>
        <v>0.75374101916411285</v>
      </c>
      <c r="O57" s="7">
        <f t="shared" si="18"/>
        <v>6.5537410191641126</v>
      </c>
      <c r="P57" s="4">
        <v>10</v>
      </c>
      <c r="Q57" s="10">
        <f>P57/SUM(P48:P66)</f>
        <v>5.5555555555555552E-2</v>
      </c>
      <c r="R57" s="7">
        <f t="shared" si="19"/>
        <v>6.5933985873494851</v>
      </c>
    </row>
    <row r="58" spans="5:18" x14ac:dyDescent="0.25">
      <c r="E58" s="5">
        <f t="shared" si="10"/>
        <v>95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93.716747150463419</v>
      </c>
      <c r="K58" s="5">
        <f t="shared" si="14"/>
        <v>7.2776885555494335</v>
      </c>
      <c r="L58" s="5">
        <f t="shared" si="15"/>
        <v>93.998901308342269</v>
      </c>
      <c r="M58" s="5">
        <f t="shared" si="16"/>
        <v>4.4404620509062358</v>
      </c>
      <c r="N58" s="7">
        <f t="shared" si="17"/>
        <v>0.75172418500453253</v>
      </c>
      <c r="O58" s="7">
        <f t="shared" si="18"/>
        <v>6.5517241850045327</v>
      </c>
      <c r="P58" s="4">
        <v>10</v>
      </c>
      <c r="Q58" s="10">
        <f>P58/SUM(P48:P66)</f>
        <v>5.5555555555555552E-2</v>
      </c>
      <c r="R58" s="7">
        <f t="shared" si="19"/>
        <v>6.4143691547439445</v>
      </c>
    </row>
    <row r="59" spans="5:18" x14ac:dyDescent="0.25">
      <c r="E59" s="5">
        <f t="shared" si="10"/>
        <v>95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92.472485289402726</v>
      </c>
      <c r="K59" s="5">
        <f t="shared" si="14"/>
        <v>6.9442895947053778</v>
      </c>
      <c r="L59" s="5">
        <f t="shared" si="15"/>
        <v>92.732861993868909</v>
      </c>
      <c r="M59" s="5">
        <f t="shared" si="16"/>
        <v>4.2946080319088011</v>
      </c>
      <c r="N59" s="7">
        <f t="shared" si="17"/>
        <v>0.71311976755816076</v>
      </c>
      <c r="O59" s="7">
        <f t="shared" si="18"/>
        <v>6.5131197675581607</v>
      </c>
      <c r="P59" s="4">
        <v>10</v>
      </c>
      <c r="Q59" s="10">
        <f>P59/SUM(P48:P66)</f>
        <v>5.5555555555555552E-2</v>
      </c>
      <c r="R59" s="7">
        <f t="shared" si="19"/>
        <v>6.2059629832059517</v>
      </c>
    </row>
    <row r="60" spans="5:18" x14ac:dyDescent="0.25">
      <c r="E60" s="5">
        <f t="shared" si="10"/>
        <v>95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91.305020683839388</v>
      </c>
      <c r="K60" s="5">
        <f t="shared" si="14"/>
        <v>6.3998919085062855</v>
      </c>
      <c r="L60" s="5">
        <f t="shared" si="15"/>
        <v>91.529041394067391</v>
      </c>
      <c r="M60" s="5">
        <f t="shared" si="16"/>
        <v>4.0095060881624143</v>
      </c>
      <c r="N60" s="7">
        <f t="shared" si="17"/>
        <v>0.63933913633100037</v>
      </c>
      <c r="O60" s="7">
        <f t="shared" si="18"/>
        <v>6.4393391363310002</v>
      </c>
      <c r="P60" s="4">
        <v>10</v>
      </c>
      <c r="Q60" s="10">
        <f>P60/SUM(P48:P66)</f>
        <v>5.5555555555555552E-2</v>
      </c>
      <c r="R60" s="7">
        <f t="shared" si="19"/>
        <v>5.9773944450558538</v>
      </c>
    </row>
    <row r="61" spans="5:18" x14ac:dyDescent="0.25">
      <c r="E61" s="5">
        <f t="shared" si="10"/>
        <v>95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90.249826155047828</v>
      </c>
      <c r="K61" s="5">
        <f t="shared" si="14"/>
        <v>5.6610367451687953</v>
      </c>
      <c r="L61" s="5">
        <f t="shared" si="15"/>
        <v>90.427199768910825</v>
      </c>
      <c r="M61" s="5">
        <f t="shared" si="16"/>
        <v>3.5892491911674225</v>
      </c>
      <c r="N61" s="7">
        <f t="shared" si="17"/>
        <v>0.53517217395365735</v>
      </c>
      <c r="O61" s="7">
        <f t="shared" si="18"/>
        <v>6.3351721739536568</v>
      </c>
      <c r="P61" s="4">
        <v>10</v>
      </c>
      <c r="Q61" s="10">
        <f>P61/SUM(P48:P66)</f>
        <v>5.5555555555555552E-2</v>
      </c>
      <c r="R61" s="7">
        <f t="shared" si="19"/>
        <v>5.7399667492135293</v>
      </c>
    </row>
    <row r="62" spans="5:18" x14ac:dyDescent="0.25">
      <c r="E62" s="5">
        <f t="shared" si="10"/>
        <v>95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89.338963254831199</v>
      </c>
      <c r="K62" s="5">
        <f t="shared" si="14"/>
        <v>4.7501738449521671</v>
      </c>
      <c r="L62" s="5">
        <f t="shared" si="15"/>
        <v>89.465158061702141</v>
      </c>
      <c r="M62" s="5">
        <f t="shared" si="16"/>
        <v>3.0435642047043103</v>
      </c>
      <c r="N62" s="7">
        <f t="shared" si="17"/>
        <v>0.40948224572277464</v>
      </c>
      <c r="O62" s="7">
        <f t="shared" si="18"/>
        <v>6.2094822457227741</v>
      </c>
      <c r="P62" s="4">
        <v>10</v>
      </c>
      <c r="Q62" s="10">
        <f>P62/SUM(P48:P66)</f>
        <v>5.5555555555555552E-2</v>
      </c>
      <c r="R62" s="7">
        <f t="shared" si="19"/>
        <v>5.5070122964827952</v>
      </c>
    </row>
    <row r="63" spans="5:18" x14ac:dyDescent="0.25">
      <c r="E63" s="5">
        <f t="shared" si="10"/>
        <v>95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88.600108091493709</v>
      </c>
      <c r="K63" s="5">
        <f t="shared" si="14"/>
        <v>3.694979316160611</v>
      </c>
      <c r="L63" s="5">
        <f t="shared" si="15"/>
        <v>88.677122336999773</v>
      </c>
      <c r="M63" s="5">
        <f t="shared" si="16"/>
        <v>2.38807962591659</v>
      </c>
      <c r="N63" s="7">
        <f t="shared" si="17"/>
        <v>0.27551039975409142</v>
      </c>
      <c r="O63" s="7">
        <f t="shared" si="18"/>
        <v>6.0755103997540916</v>
      </c>
      <c r="P63" s="4">
        <v>10</v>
      </c>
      <c r="Q63" s="10">
        <f>P63/SUM(P48:P66)</f>
        <v>5.5555555555555552E-2</v>
      </c>
      <c r="R63" s="7">
        <f t="shared" si="19"/>
        <v>5.2936928702080337</v>
      </c>
    </row>
    <row r="64" spans="5:18" x14ac:dyDescent="0.25">
      <c r="E64" s="5">
        <f t="shared" si="10"/>
        <v>95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88.055710405294619</v>
      </c>
      <c r="K64" s="5">
        <f t="shared" si="14"/>
        <v>2.5275147105972686</v>
      </c>
      <c r="L64" s="5">
        <f t="shared" si="15"/>
        <v>88.091977305503804</v>
      </c>
      <c r="M64" s="5">
        <f t="shared" si="16"/>
        <v>1.6441429349120624</v>
      </c>
      <c r="N64" s="7">
        <f t="shared" si="17"/>
        <v>0.15026340748612704</v>
      </c>
      <c r="O64" s="7">
        <f t="shared" si="18"/>
        <v>5.9502634074861271</v>
      </c>
      <c r="P64" s="4">
        <v>10</v>
      </c>
      <c r="Q64" s="10">
        <f>P64/SUM(P48:P66)</f>
        <v>5.5555555555555552E-2</v>
      </c>
      <c r="R64" s="7">
        <f t="shared" si="19"/>
        <v>5.1163670985178467</v>
      </c>
    </row>
    <row r="65" spans="2:18" x14ac:dyDescent="0.25">
      <c r="E65" s="5">
        <f t="shared" si="10"/>
        <v>95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87.722311444450568</v>
      </c>
      <c r="K65" s="5">
        <f t="shared" si="14"/>
        <v>1.2832528495365807</v>
      </c>
      <c r="L65" s="5">
        <f t="shared" si="15"/>
        <v>87.731697025835686</v>
      </c>
      <c r="M65" s="5">
        <f t="shared" si="16"/>
        <v>0.83809611399696615</v>
      </c>
      <c r="N65" s="7">
        <f t="shared" si="17"/>
        <v>5.2594257521312388E-2</v>
      </c>
      <c r="O65" s="7">
        <f t="shared" si="18"/>
        <v>5.8525942575213126</v>
      </c>
      <c r="P65" s="4">
        <v>10</v>
      </c>
      <c r="Q65" s="10">
        <f>P65/SUM(P48:P66)</f>
        <v>5.5555555555555552E-2</v>
      </c>
      <c r="R65" s="7">
        <f t="shared" si="19"/>
        <v>4.9913068134588583</v>
      </c>
    </row>
    <row r="66" spans="2:18" x14ac:dyDescent="0.25">
      <c r="E66" s="5">
        <f t="shared" si="10"/>
        <v>95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87.610041367678775</v>
      </c>
      <c r="K66" s="5">
        <f t="shared" si="14"/>
        <v>9.0537964002269651E-16</v>
      </c>
      <c r="L66" s="5">
        <f t="shared" si="15"/>
        <v>87.610041367678775</v>
      </c>
      <c r="M66" s="5">
        <f t="shared" si="16"/>
        <v>5.9210601228538921E-16</v>
      </c>
      <c r="N66" s="7">
        <f t="shared" si="17"/>
        <v>1.7788048821077679E-17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4.9327437363976774</v>
      </c>
    </row>
    <row r="67" spans="2:18" x14ac:dyDescent="0.25">
      <c r="R67" s="7">
        <f>SUMPRODUCT(Q48:Q66,R48:R66)</f>
        <v>6.24623810942599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95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103.18486945915615</v>
      </c>
      <c r="K71" s="5">
        <f>I71</f>
        <v>0</v>
      </c>
      <c r="L71" s="5">
        <f>SQRT(J71^2+K71^2)</f>
        <v>103.18486945915615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6.8424687262889696</v>
      </c>
    </row>
    <row r="72" spans="2:18" x14ac:dyDescent="0.25">
      <c r="E72" s="5">
        <f t="shared" si="20"/>
        <v>95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103.06052290076981</v>
      </c>
      <c r="K72" s="5">
        <f t="shared" ref="K72:K89" si="24">I72</f>
        <v>1.4212876660241791</v>
      </c>
      <c r="L72" s="5">
        <f t="shared" ref="L72:L89" si="25">SQRT(J72^2+K72^2)</f>
        <v>103.07032278599738</v>
      </c>
      <c r="M72" s="5">
        <f t="shared" ref="M72:M89" si="26">ATAN(K72/J72)*180/PI()</f>
        <v>0.79010488694887937</v>
      </c>
      <c r="N72" s="7">
        <f t="shared" ref="N72:N89" si="27">$K$2*M72+$K$3*M72*M72+$K$4*M72*M72*M72</f>
        <v>4.8166393997707939E-2</v>
      </c>
      <c r="O72" s="7">
        <f t="shared" ref="O72:O89" si="28">N72+$E$4</f>
        <v>5.8481663939977073</v>
      </c>
      <c r="P72" s="4">
        <v>10</v>
      </c>
      <c r="Q72" s="10">
        <f>P72/SUM(P71:P89)</f>
        <v>5.5555555555555552E-2</v>
      </c>
      <c r="R72" s="7">
        <f t="shared" ref="R72:R89" si="29">O72*(L72^2/E72^2)</f>
        <v>6.883982894372128</v>
      </c>
    </row>
    <row r="73" spans="2:18" x14ac:dyDescent="0.25">
      <c r="E73" s="5">
        <f t="shared" si="20"/>
        <v>95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102.69126143286499</v>
      </c>
      <c r="K73" s="5">
        <f t="shared" si="24"/>
        <v>2.7993902255224752</v>
      </c>
      <c r="L73" s="5">
        <f t="shared" si="25"/>
        <v>102.72941039599017</v>
      </c>
      <c r="M73" s="5">
        <f t="shared" si="26"/>
        <v>1.5615109799699589</v>
      </c>
      <c r="N73" s="7">
        <f t="shared" si="27"/>
        <v>0.13832579344849966</v>
      </c>
      <c r="O73" s="7">
        <f t="shared" si="28"/>
        <v>5.9383257934484996</v>
      </c>
      <c r="P73" s="4">
        <v>10</v>
      </c>
      <c r="Q73" s="10">
        <f>P73/SUM(P71:P89)</f>
        <v>5.5555555555555552E-2</v>
      </c>
      <c r="R73" s="7">
        <f t="shared" si="29"/>
        <v>6.9439470580670255</v>
      </c>
    </row>
    <row r="74" spans="2:18" x14ac:dyDescent="0.25">
      <c r="E74" s="5">
        <f t="shared" si="20"/>
        <v>95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102.08830487828862</v>
      </c>
      <c r="K74" s="5">
        <f t="shared" si="24"/>
        <v>4.0924347295780743</v>
      </c>
      <c r="L74" s="5">
        <f t="shared" si="25"/>
        <v>102.1702990841187</v>
      </c>
      <c r="M74" s="5">
        <f t="shared" si="26"/>
        <v>2.2955984794236879</v>
      </c>
      <c r="N74" s="7">
        <f t="shared" si="27"/>
        <v>0.2582934591927723</v>
      </c>
      <c r="O74" s="7">
        <f t="shared" si="28"/>
        <v>6.0582934591927717</v>
      </c>
      <c r="P74" s="4">
        <v>10</v>
      </c>
      <c r="Q74" s="10">
        <f>P74/SUM(P71:P89)</f>
        <v>5.5555555555555552E-2</v>
      </c>
      <c r="R74" s="7">
        <f t="shared" si="29"/>
        <v>7.0073276568995153</v>
      </c>
    </row>
    <row r="75" spans="2:18" x14ac:dyDescent="0.25">
      <c r="E75" s="5">
        <f t="shared" si="20"/>
        <v>95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101.26997376684081</v>
      </c>
      <c r="K75" s="5">
        <f t="shared" si="24"/>
        <v>5.2611326752473389</v>
      </c>
      <c r="L75" s="5">
        <f t="shared" si="25"/>
        <v>101.40654369301411</v>
      </c>
      <c r="M75" s="5">
        <f t="shared" si="26"/>
        <v>2.9739312880464888</v>
      </c>
      <c r="N75" s="7">
        <f t="shared" si="27"/>
        <v>0.39431552423897714</v>
      </c>
      <c r="O75" s="7">
        <f t="shared" si="28"/>
        <v>6.1943155242389771</v>
      </c>
      <c r="P75" s="4">
        <v>10</v>
      </c>
      <c r="Q75" s="10">
        <f>P75/SUM(P71:P89)</f>
        <v>5.5555555555555552E-2</v>
      </c>
      <c r="R75" s="7">
        <f t="shared" si="29"/>
        <v>7.0579418223874502</v>
      </c>
    </row>
    <row r="76" spans="2:18" x14ac:dyDescent="0.25">
      <c r="E76" s="5">
        <f t="shared" si="20"/>
        <v>95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100.26113267524734</v>
      </c>
      <c r="K76" s="5">
        <f t="shared" si="24"/>
        <v>6.2699737668408035</v>
      </c>
      <c r="L76" s="5">
        <f t="shared" si="25"/>
        <v>100.45699227211823</v>
      </c>
      <c r="M76" s="5">
        <f t="shared" si="26"/>
        <v>3.5784137965424048</v>
      </c>
      <c r="N76" s="7">
        <f t="shared" si="27"/>
        <v>0.53256591212865922</v>
      </c>
      <c r="O76" s="7">
        <f t="shared" si="28"/>
        <v>6.3325659121286595</v>
      </c>
      <c r="P76" s="4">
        <v>10</v>
      </c>
      <c r="Q76" s="10">
        <f>P76/SUM(P71:P89)</f>
        <v>5.5555555555555552E-2</v>
      </c>
      <c r="R76" s="7">
        <f t="shared" si="29"/>
        <v>7.0809715638250275</v>
      </c>
    </row>
    <row r="77" spans="2:18" x14ac:dyDescent="0.25">
      <c r="E77" s="5">
        <f t="shared" si="20"/>
        <v>95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99.092434729578073</v>
      </c>
      <c r="K77" s="5">
        <f t="shared" si="24"/>
        <v>7.0883048782886249</v>
      </c>
      <c r="L77" s="5">
        <f t="shared" si="25"/>
        <v>99.345632448957019</v>
      </c>
      <c r="M77" s="5">
        <f t="shared" si="26"/>
        <v>4.0915269638197405</v>
      </c>
      <c r="N77" s="7">
        <f t="shared" si="27"/>
        <v>0.66032496248453065</v>
      </c>
      <c r="O77" s="7">
        <f t="shared" si="28"/>
        <v>6.4603249624845303</v>
      </c>
      <c r="P77" s="4">
        <v>10</v>
      </c>
      <c r="Q77" s="10">
        <f>P77/SUM(P71:P89)</f>
        <v>5.5555555555555552E-2</v>
      </c>
      <c r="R77" s="7">
        <f t="shared" si="29"/>
        <v>7.0648787269790656</v>
      </c>
    </row>
    <row r="78" spans="2:18" x14ac:dyDescent="0.25">
      <c r="E78" s="5">
        <f t="shared" si="20"/>
        <v>95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97.799390225522473</v>
      </c>
      <c r="K78" s="5">
        <f t="shared" si="24"/>
        <v>7.6912614328649829</v>
      </c>
      <c r="L78" s="5">
        <f t="shared" si="25"/>
        <v>98.101356926969657</v>
      </c>
      <c r="M78" s="5">
        <f t="shared" si="26"/>
        <v>4.4966710040669602</v>
      </c>
      <c r="N78" s="7">
        <f t="shared" si="27"/>
        <v>0.76674497116468088</v>
      </c>
      <c r="O78" s="7">
        <f t="shared" si="28"/>
        <v>6.566744971164681</v>
      </c>
      <c r="P78" s="4">
        <v>10</v>
      </c>
      <c r="Q78" s="10">
        <f>P78/SUM(P71:P89)</f>
        <v>5.5555555555555552E-2</v>
      </c>
      <c r="R78" s="7">
        <f t="shared" si="29"/>
        <v>7.0024976002722727</v>
      </c>
    </row>
    <row r="79" spans="2:18" x14ac:dyDescent="0.25">
      <c r="E79" s="5">
        <f t="shared" si="20"/>
        <v>95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96.421287666024185</v>
      </c>
      <c r="K79" s="5">
        <f t="shared" si="24"/>
        <v>8.0605229007698149</v>
      </c>
      <c r="L79" s="5">
        <f t="shared" si="25"/>
        <v>96.757618535224509</v>
      </c>
      <c r="M79" s="5">
        <f t="shared" si="26"/>
        <v>4.7786397476486835</v>
      </c>
      <c r="N79" s="7">
        <f t="shared" si="27"/>
        <v>0.84320217115348106</v>
      </c>
      <c r="O79" s="7">
        <f t="shared" si="28"/>
        <v>6.6432021711534812</v>
      </c>
      <c r="P79" s="4">
        <v>10</v>
      </c>
      <c r="Q79" s="10">
        <f>P79/SUM(P71:P89)</f>
        <v>5.5555555555555552E-2</v>
      </c>
      <c r="R79" s="7">
        <f t="shared" si="29"/>
        <v>6.8912911720995762</v>
      </c>
    </row>
    <row r="80" spans="2:18" x14ac:dyDescent="0.25">
      <c r="E80" s="5">
        <f t="shared" si="20"/>
        <v>95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95</v>
      </c>
      <c r="K80" s="5">
        <f t="shared" si="24"/>
        <v>8.1848694591561504</v>
      </c>
      <c r="L80" s="5">
        <f t="shared" si="25"/>
        <v>95.351938040416499</v>
      </c>
      <c r="M80" s="5">
        <f t="shared" si="26"/>
        <v>4.9242448990650587</v>
      </c>
      <c r="N80" s="7">
        <f t="shared" si="27"/>
        <v>0.88334189534529983</v>
      </c>
      <c r="O80" s="7">
        <f t="shared" si="28"/>
        <v>6.6833418953452997</v>
      </c>
      <c r="P80" s="4">
        <v>10</v>
      </c>
      <c r="Q80" s="10">
        <f>P80/SUM(P71:P89)</f>
        <v>5.5555555555555552E-2</v>
      </c>
      <c r="R80" s="7">
        <f t="shared" si="29"/>
        <v>6.7329519816401433</v>
      </c>
    </row>
    <row r="81" spans="2:18" x14ac:dyDescent="0.25">
      <c r="E81" s="5">
        <f t="shared" si="20"/>
        <v>95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93.578712333975815</v>
      </c>
      <c r="K81" s="5">
        <f t="shared" si="24"/>
        <v>8.0605229007698149</v>
      </c>
      <c r="L81" s="5">
        <f t="shared" si="25"/>
        <v>93.925222552405131</v>
      </c>
      <c r="M81" s="5">
        <f t="shared" si="26"/>
        <v>4.9230941853665922</v>
      </c>
      <c r="N81" s="7">
        <f t="shared" si="27"/>
        <v>0.88302306580671364</v>
      </c>
      <c r="O81" s="7">
        <f t="shared" si="28"/>
        <v>6.6830230658067133</v>
      </c>
      <c r="P81" s="4">
        <v>10</v>
      </c>
      <c r="Q81" s="10">
        <f>P81/SUM(P71:P89)</f>
        <v>5.5555555555555552E-2</v>
      </c>
      <c r="R81" s="7">
        <f t="shared" si="29"/>
        <v>6.5326624011273848</v>
      </c>
    </row>
    <row r="82" spans="2:18" x14ac:dyDescent="0.25">
      <c r="E82" s="5">
        <f t="shared" si="20"/>
        <v>95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92.200609774477527</v>
      </c>
      <c r="K82" s="5">
        <f t="shared" si="24"/>
        <v>7.6912614328649838</v>
      </c>
      <c r="L82" s="5">
        <f t="shared" si="25"/>
        <v>92.520851407745695</v>
      </c>
      <c r="M82" s="5">
        <f t="shared" si="26"/>
        <v>4.7685030398913977</v>
      </c>
      <c r="N82" s="7">
        <f t="shared" si="27"/>
        <v>0.84042350852453951</v>
      </c>
      <c r="O82" s="7">
        <f t="shared" si="28"/>
        <v>6.6404235085245391</v>
      </c>
      <c r="P82" s="4">
        <v>10</v>
      </c>
      <c r="Q82" s="10">
        <f>P82/SUM(P71:P89)</f>
        <v>5.5555555555555552E-2</v>
      </c>
      <c r="R82" s="7">
        <f t="shared" si="29"/>
        <v>6.2983647684108348</v>
      </c>
    </row>
    <row r="83" spans="2:18" x14ac:dyDescent="0.25">
      <c r="E83" s="5">
        <f t="shared" si="20"/>
        <v>95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90.907565270421927</v>
      </c>
      <c r="K83" s="5">
        <f t="shared" si="24"/>
        <v>7.0883048782886258</v>
      </c>
      <c r="L83" s="5">
        <f t="shared" si="25"/>
        <v>91.183493514142086</v>
      </c>
      <c r="M83" s="5">
        <f t="shared" si="26"/>
        <v>4.458483596064883</v>
      </c>
      <c r="N83" s="7">
        <f t="shared" si="27"/>
        <v>0.75653165016076662</v>
      </c>
      <c r="O83" s="7">
        <f t="shared" si="28"/>
        <v>6.5565316501607667</v>
      </c>
      <c r="P83" s="4">
        <v>10</v>
      </c>
      <c r="Q83" s="10">
        <f>P83/SUM(P71:P89)</f>
        <v>5.5555555555555552E-2</v>
      </c>
      <c r="R83" s="7">
        <f t="shared" si="29"/>
        <v>6.0403124765171121</v>
      </c>
    </row>
    <row r="84" spans="2:18" x14ac:dyDescent="0.25">
      <c r="E84" s="5">
        <f t="shared" si="20"/>
        <v>95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89.738867324752661</v>
      </c>
      <c r="K84" s="5">
        <f t="shared" si="24"/>
        <v>6.2699737668408035</v>
      </c>
      <c r="L84" s="5">
        <f t="shared" si="25"/>
        <v>89.957639363015929</v>
      </c>
      <c r="M84" s="5">
        <f t="shared" si="26"/>
        <v>3.996709344618699</v>
      </c>
      <c r="N84" s="7">
        <f t="shared" si="27"/>
        <v>0.63608322657662275</v>
      </c>
      <c r="O84" s="7">
        <f t="shared" si="28"/>
        <v>6.4360832265766224</v>
      </c>
      <c r="P84" s="4">
        <v>10</v>
      </c>
      <c r="Q84" s="10">
        <f>P84/SUM(P71:P89)</f>
        <v>5.5555555555555552E-2</v>
      </c>
      <c r="R84" s="7">
        <f t="shared" si="29"/>
        <v>5.7709929195569201</v>
      </c>
    </row>
    <row r="85" spans="2:18" x14ac:dyDescent="0.25">
      <c r="E85" s="5">
        <f t="shared" si="20"/>
        <v>95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88.730026233159194</v>
      </c>
      <c r="K85" s="5">
        <f t="shared" si="24"/>
        <v>5.2611326752473406</v>
      </c>
      <c r="L85" s="5">
        <f t="shared" si="25"/>
        <v>88.885865425070108</v>
      </c>
      <c r="M85" s="5">
        <f t="shared" si="26"/>
        <v>3.3933065394476962</v>
      </c>
      <c r="N85" s="7">
        <f t="shared" si="27"/>
        <v>0.4887061987815185</v>
      </c>
      <c r="O85" s="7">
        <f t="shared" si="28"/>
        <v>6.2887061987815187</v>
      </c>
      <c r="P85" s="4">
        <v>10</v>
      </c>
      <c r="Q85" s="10">
        <f>P85/SUM(P71:P89)</f>
        <v>5.5555555555555552E-2</v>
      </c>
      <c r="R85" s="7">
        <f t="shared" si="29"/>
        <v>5.5052811804618758</v>
      </c>
    </row>
    <row r="86" spans="2:18" x14ac:dyDescent="0.25">
      <c r="E86" s="5">
        <f t="shared" si="20"/>
        <v>95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87.911695121711375</v>
      </c>
      <c r="K86" s="5">
        <f t="shared" si="24"/>
        <v>4.0924347295780743</v>
      </c>
      <c r="L86" s="5">
        <f t="shared" si="25"/>
        <v>88.00689837273319</v>
      </c>
      <c r="M86" s="5">
        <f t="shared" si="26"/>
        <v>2.6652890826893345</v>
      </c>
      <c r="N86" s="7">
        <f t="shared" si="27"/>
        <v>0.32969648110285499</v>
      </c>
      <c r="O86" s="7">
        <f t="shared" si="28"/>
        <v>6.1296964811028545</v>
      </c>
      <c r="P86" s="4">
        <v>10</v>
      </c>
      <c r="Q86" s="10">
        <f>P86/SUM(P71:P89)</f>
        <v>5.5555555555555552E-2</v>
      </c>
      <c r="R86" s="7">
        <f t="shared" si="29"/>
        <v>5.260477782739688</v>
      </c>
    </row>
    <row r="87" spans="2:18" x14ac:dyDescent="0.25">
      <c r="E87" s="5">
        <f t="shared" si="20"/>
        <v>95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87.308738567135023</v>
      </c>
      <c r="K87" s="5">
        <f t="shared" si="24"/>
        <v>2.7993902255224765</v>
      </c>
      <c r="L87" s="5">
        <f t="shared" si="25"/>
        <v>87.353605625750106</v>
      </c>
      <c r="M87" s="5">
        <f t="shared" si="26"/>
        <v>1.8364520883276034</v>
      </c>
      <c r="N87" s="7">
        <f t="shared" si="27"/>
        <v>0.17963608705987091</v>
      </c>
      <c r="O87" s="7">
        <f t="shared" si="28"/>
        <v>5.9796360870598706</v>
      </c>
      <c r="P87" s="4">
        <v>10</v>
      </c>
      <c r="Q87" s="10">
        <f>P87/SUM(P71:P89)</f>
        <v>5.5555555555555552E-2</v>
      </c>
      <c r="R87" s="7">
        <f t="shared" si="29"/>
        <v>5.0557921942872417</v>
      </c>
    </row>
    <row r="88" spans="2:18" x14ac:dyDescent="0.25">
      <c r="E88" s="5">
        <f t="shared" si="20"/>
        <v>95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86.939477099230189</v>
      </c>
      <c r="K88" s="5">
        <f t="shared" si="24"/>
        <v>1.4212876660241787</v>
      </c>
      <c r="L88" s="5">
        <f t="shared" si="25"/>
        <v>86.951093937437975</v>
      </c>
      <c r="M88" s="5">
        <f t="shared" si="26"/>
        <v>0.93658869388338295</v>
      </c>
      <c r="N88" s="7">
        <f t="shared" si="27"/>
        <v>6.2191651075681205E-2</v>
      </c>
      <c r="O88" s="7">
        <f t="shared" si="28"/>
        <v>5.8621916510756806</v>
      </c>
      <c r="P88" s="4">
        <v>10</v>
      </c>
      <c r="Q88" s="10">
        <f>P88/SUM(P71:P89)</f>
        <v>5.5555555555555552E-2</v>
      </c>
      <c r="R88" s="7">
        <f t="shared" si="29"/>
        <v>4.910920487576079</v>
      </c>
    </row>
    <row r="89" spans="2:18" x14ac:dyDescent="0.25">
      <c r="E89" s="5">
        <f t="shared" si="20"/>
        <v>95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86.815130540843853</v>
      </c>
      <c r="K89" s="5">
        <f t="shared" si="24"/>
        <v>1.002768017151391E-15</v>
      </c>
      <c r="L89" s="5">
        <f t="shared" si="25"/>
        <v>86.815130540843853</v>
      </c>
      <c r="M89" s="5">
        <f t="shared" si="26"/>
        <v>6.6180140322943283E-16</v>
      </c>
      <c r="N89" s="7">
        <f t="shared" si="27"/>
        <v>1.9881837755818638E-17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4.8436374478424158</v>
      </c>
    </row>
    <row r="90" spans="2:18" x14ac:dyDescent="0.25">
      <c r="R90" s="7">
        <f>SUMPRODUCT(Q71:Q89,R71:R89)</f>
        <v>6.3268693207936124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95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103.75462129746865</v>
      </c>
      <c r="K94" s="5">
        <f>I94</f>
        <v>0</v>
      </c>
      <c r="L94" s="5">
        <f>SQRT(J94^2+K94^2)</f>
        <v>103.75462129746865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6.9182409258028343</v>
      </c>
    </row>
    <row r="95" spans="2:18" x14ac:dyDescent="0.25">
      <c r="E95" s="5">
        <f t="shared" si="30"/>
        <v>95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103.62161892843292</v>
      </c>
      <c r="K95" s="5">
        <f t="shared" ref="K95:K112" si="34">I95</f>
        <v>1.5202240344695284</v>
      </c>
      <c r="L95" s="5">
        <f t="shared" ref="L95:L112" si="35">SQRT(J95^2+K95^2)</f>
        <v>103.63276986776117</v>
      </c>
      <c r="M95" s="5">
        <f t="shared" ref="M95:M112" si="36">ATAN(K95/J95)*180/PI()</f>
        <v>0.84052125040665082</v>
      </c>
      <c r="N95" s="7">
        <f t="shared" ref="N95:N112" si="37">$K$2*M95+$K$3*M95*M95+$K$4*M95*M95*M95</f>
        <v>5.2822357985378925E-2</v>
      </c>
      <c r="O95" s="7">
        <f t="shared" ref="O95:O112" si="38">N95+$E$4</f>
        <v>5.8528223579853789</v>
      </c>
      <c r="P95" s="4">
        <v>10</v>
      </c>
      <c r="Q95" s="10">
        <f>P95/SUM(P94:P112)</f>
        <v>5.5555555555555552E-2</v>
      </c>
      <c r="R95" s="7">
        <f t="shared" ref="R95:R112" si="39">O95*(L95^2/E95^2)</f>
        <v>6.9648592483307867</v>
      </c>
    </row>
    <row r="96" spans="2:18" x14ac:dyDescent="0.25">
      <c r="E96" s="5">
        <f t="shared" si="30"/>
        <v>95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103.22665303100645</v>
      </c>
      <c r="K96" s="5">
        <f t="shared" si="34"/>
        <v>2.9942568309221795</v>
      </c>
      <c r="L96" s="5">
        <f t="shared" si="35"/>
        <v>103.27007054298606</v>
      </c>
      <c r="M96" s="5">
        <f t="shared" si="36"/>
        <v>1.6614913198150243</v>
      </c>
      <c r="N96" s="7">
        <f t="shared" si="37"/>
        <v>0.15282249693413619</v>
      </c>
      <c r="O96" s="7">
        <f t="shared" si="38"/>
        <v>5.9528224969341359</v>
      </c>
      <c r="P96" s="4">
        <v>10</v>
      </c>
      <c r="Q96" s="10">
        <f>P96/SUM(P94:P112)</f>
        <v>5.5555555555555552E-2</v>
      </c>
      <c r="R96" s="7">
        <f t="shared" si="39"/>
        <v>7.034361279818242</v>
      </c>
    </row>
    <row r="97" spans="5:18" x14ac:dyDescent="0.25">
      <c r="E97" s="5">
        <f t="shared" si="30"/>
        <v>95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102.58172444412014</v>
      </c>
      <c r="K97" s="5">
        <f t="shared" si="34"/>
        <v>4.3773106487343245</v>
      </c>
      <c r="L97" s="5">
        <f t="shared" si="35"/>
        <v>102.67507505935858</v>
      </c>
      <c r="M97" s="5">
        <f t="shared" si="36"/>
        <v>2.4434115249254851</v>
      </c>
      <c r="N97" s="7">
        <f t="shared" si="37"/>
        <v>0.28602104872983886</v>
      </c>
      <c r="O97" s="7">
        <f t="shared" si="38"/>
        <v>6.0860210487298385</v>
      </c>
      <c r="P97" s="4">
        <v>10</v>
      </c>
      <c r="Q97" s="10">
        <f>P97/SUM(P94:P112)</f>
        <v>5.5555555555555552E-2</v>
      </c>
      <c r="R97" s="7">
        <f t="shared" si="39"/>
        <v>7.1091274060150553</v>
      </c>
    </row>
    <row r="98" spans="5:18" x14ac:dyDescent="0.25">
      <c r="E98" s="5">
        <f t="shared" si="30"/>
        <v>95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101.70642899653691</v>
      </c>
      <c r="K98" s="5">
        <f t="shared" si="34"/>
        <v>5.6273620975107432</v>
      </c>
      <c r="L98" s="5">
        <f t="shared" si="35"/>
        <v>101.86198949266652</v>
      </c>
      <c r="M98" s="5">
        <f t="shared" si="36"/>
        <v>3.1669156666628897</v>
      </c>
      <c r="N98" s="7">
        <f t="shared" si="37"/>
        <v>0.43685533928916825</v>
      </c>
      <c r="O98" s="7">
        <f t="shared" si="38"/>
        <v>6.2368553392891677</v>
      </c>
      <c r="P98" s="4">
        <v>10</v>
      </c>
      <c r="Q98" s="10">
        <f>P98/SUM(P94:P112)</f>
        <v>5.5555555555555552E-2</v>
      </c>
      <c r="R98" s="7">
        <f t="shared" si="39"/>
        <v>7.1703898529129049</v>
      </c>
    </row>
    <row r="99" spans="5:18" x14ac:dyDescent="0.25">
      <c r="E99" s="5">
        <f t="shared" si="30"/>
        <v>95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100.62736209751074</v>
      </c>
      <c r="K99" s="5">
        <f t="shared" si="34"/>
        <v>6.7064289965369177</v>
      </c>
      <c r="L99" s="5">
        <f t="shared" si="35"/>
        <v>100.85059341713925</v>
      </c>
      <c r="M99" s="5">
        <f t="shared" si="36"/>
        <v>3.8129060621579258</v>
      </c>
      <c r="N99" s="7">
        <f t="shared" si="37"/>
        <v>0.58988290972869306</v>
      </c>
      <c r="O99" s="7">
        <f t="shared" si="38"/>
        <v>6.3898829097286924</v>
      </c>
      <c r="P99" s="4">
        <v>10</v>
      </c>
      <c r="Q99" s="10">
        <f>P99/SUM(P94:P112)</f>
        <v>5.5555555555555552E-2</v>
      </c>
      <c r="R99" s="7">
        <f t="shared" si="39"/>
        <v>7.2011624048723304</v>
      </c>
    </row>
    <row r="100" spans="5:18" x14ac:dyDescent="0.25">
      <c r="E100" s="5">
        <f t="shared" si="30"/>
        <v>95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99.377310648734323</v>
      </c>
      <c r="K100" s="5">
        <f t="shared" si="34"/>
        <v>7.5817244441201339</v>
      </c>
      <c r="L100" s="5">
        <f t="shared" si="35"/>
        <v>99.666104656104693</v>
      </c>
      <c r="M100" s="5">
        <f t="shared" si="36"/>
        <v>4.3627758498121407</v>
      </c>
      <c r="N100" s="7">
        <f t="shared" si="37"/>
        <v>0.73109390781685213</v>
      </c>
      <c r="O100" s="7">
        <f t="shared" si="38"/>
        <v>6.5310939078168522</v>
      </c>
      <c r="P100" s="4">
        <v>10</v>
      </c>
      <c r="Q100" s="10">
        <f>P100/SUM(P94:P112)</f>
        <v>5.5555555555555552E-2</v>
      </c>
      <c r="R100" s="7">
        <f t="shared" si="39"/>
        <v>7.188424026048625</v>
      </c>
    </row>
    <row r="101" spans="5:18" x14ac:dyDescent="0.25">
      <c r="E101" s="5">
        <f t="shared" si="30"/>
        <v>95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97.994256830922183</v>
      </c>
      <c r="K101" s="5">
        <f t="shared" si="34"/>
        <v>8.2266530310064461</v>
      </c>
      <c r="L101" s="5">
        <f t="shared" si="35"/>
        <v>98.338965786392663</v>
      </c>
      <c r="M101" s="5">
        <f t="shared" si="36"/>
        <v>4.7987490408515869</v>
      </c>
      <c r="N101" s="7">
        <f t="shared" si="37"/>
        <v>0.84872074794074848</v>
      </c>
      <c r="O101" s="7">
        <f t="shared" si="38"/>
        <v>6.6487207479407484</v>
      </c>
      <c r="P101" s="4">
        <v>10</v>
      </c>
      <c r="Q101" s="10">
        <f>P101/SUM(P94:P112)</f>
        <v>5.5555555555555552E-2</v>
      </c>
      <c r="R101" s="7">
        <f t="shared" si="39"/>
        <v>7.1242992800639833</v>
      </c>
    </row>
    <row r="102" spans="5:18" x14ac:dyDescent="0.25">
      <c r="E102" s="5">
        <f t="shared" si="30"/>
        <v>95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96.520224034469535</v>
      </c>
      <c r="K102" s="5">
        <f t="shared" si="34"/>
        <v>8.6216189284329232</v>
      </c>
      <c r="L102" s="5">
        <f t="shared" si="35"/>
        <v>96.904519815183562</v>
      </c>
      <c r="M102" s="5">
        <f t="shared" si="36"/>
        <v>5.1043688531361457</v>
      </c>
      <c r="N102" s="7">
        <f t="shared" si="37"/>
        <v>0.93354192500564759</v>
      </c>
      <c r="O102" s="7">
        <f t="shared" si="38"/>
        <v>6.7335419250056479</v>
      </c>
      <c r="P102" s="4">
        <v>10</v>
      </c>
      <c r="Q102" s="10">
        <f>P102/SUM(P94:P112)</f>
        <v>5.5555555555555552E-2</v>
      </c>
      <c r="R102" s="7">
        <f t="shared" si="39"/>
        <v>7.0062305719615683</v>
      </c>
    </row>
    <row r="103" spans="5:18" x14ac:dyDescent="0.25">
      <c r="E103" s="5">
        <f t="shared" si="30"/>
        <v>95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95</v>
      </c>
      <c r="K103" s="5">
        <f t="shared" si="34"/>
        <v>8.7546212974686508</v>
      </c>
      <c r="L103" s="5">
        <f t="shared" si="35"/>
        <v>95.40253347821583</v>
      </c>
      <c r="M103" s="5">
        <f t="shared" si="36"/>
        <v>5.2651591083654399</v>
      </c>
      <c r="N103" s="7">
        <f t="shared" si="37"/>
        <v>0.9788054587224273</v>
      </c>
      <c r="O103" s="7">
        <f t="shared" si="38"/>
        <v>6.7788054587224273</v>
      </c>
      <c r="P103" s="4">
        <v>10</v>
      </c>
      <c r="Q103" s="10">
        <f>P103/SUM(P94:P112)</f>
        <v>5.5555555555555552E-2</v>
      </c>
      <c r="R103" s="7">
        <f t="shared" si="39"/>
        <v>6.8363733986718032</v>
      </c>
    </row>
    <row r="104" spans="5:18" x14ac:dyDescent="0.25">
      <c r="E104" s="5">
        <f t="shared" si="30"/>
        <v>95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93.479775965530479</v>
      </c>
      <c r="K104" s="5">
        <f t="shared" si="34"/>
        <v>8.6216189284329232</v>
      </c>
      <c r="L104" s="5">
        <f t="shared" si="35"/>
        <v>93.876519042372266</v>
      </c>
      <c r="M104" s="5">
        <f t="shared" si="36"/>
        <v>5.2694694469985315</v>
      </c>
      <c r="N104" s="7">
        <f t="shared" si="37"/>
        <v>0.98002418943547998</v>
      </c>
      <c r="O104" s="7">
        <f t="shared" si="38"/>
        <v>6.7800241894354798</v>
      </c>
      <c r="P104" s="4">
        <v>10</v>
      </c>
      <c r="Q104" s="10">
        <f>P104/SUM(P94:P112)</f>
        <v>5.5555555555555552E-2</v>
      </c>
      <c r="R104" s="7">
        <f t="shared" si="39"/>
        <v>6.6206097271151645</v>
      </c>
    </row>
    <row r="105" spans="5:18" x14ac:dyDescent="0.25">
      <c r="E105" s="5">
        <f t="shared" si="30"/>
        <v>95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92.005743169077817</v>
      </c>
      <c r="K105" s="5">
        <f t="shared" si="34"/>
        <v>8.2266530310064461</v>
      </c>
      <c r="L105" s="5">
        <f t="shared" si="35"/>
        <v>92.372802253622666</v>
      </c>
      <c r="M105" s="5">
        <f t="shared" si="36"/>
        <v>5.109489091077986</v>
      </c>
      <c r="N105" s="7">
        <f t="shared" si="37"/>
        <v>0.93497705193359693</v>
      </c>
      <c r="O105" s="7">
        <f t="shared" si="38"/>
        <v>6.7349770519335967</v>
      </c>
      <c r="P105" s="4">
        <v>10</v>
      </c>
      <c r="Q105" s="10">
        <f>P105/SUM(P94:P112)</f>
        <v>5.5555555555555552E-2</v>
      </c>
      <c r="R105" s="7">
        <f t="shared" si="39"/>
        <v>6.3676201324718553</v>
      </c>
    </row>
    <row r="106" spans="5:18" x14ac:dyDescent="0.25">
      <c r="E106" s="5">
        <f t="shared" si="30"/>
        <v>95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90.622689351265677</v>
      </c>
      <c r="K106" s="5">
        <f t="shared" si="34"/>
        <v>7.5817244441201348</v>
      </c>
      <c r="L106" s="5">
        <f t="shared" si="35"/>
        <v>90.939289478214917</v>
      </c>
      <c r="M106" s="5">
        <f t="shared" si="36"/>
        <v>4.7823732933048264</v>
      </c>
      <c r="N106" s="7">
        <f t="shared" si="37"/>
        <v>0.84422613951451531</v>
      </c>
      <c r="O106" s="7">
        <f t="shared" si="38"/>
        <v>6.6442261395145152</v>
      </c>
      <c r="P106" s="4">
        <v>10</v>
      </c>
      <c r="Q106" s="10">
        <f>P106/SUM(P94:P112)</f>
        <v>5.5555555555555552E-2</v>
      </c>
      <c r="R106" s="7">
        <f t="shared" si="39"/>
        <v>6.0883597787344881</v>
      </c>
    </row>
    <row r="107" spans="5:18" x14ac:dyDescent="0.25">
      <c r="E107" s="5">
        <f t="shared" si="30"/>
        <v>95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89.372637902489259</v>
      </c>
      <c r="K107" s="5">
        <f t="shared" si="34"/>
        <v>6.7064289965369177</v>
      </c>
      <c r="L107" s="5">
        <f t="shared" si="35"/>
        <v>89.623906384039358</v>
      </c>
      <c r="M107" s="5">
        <f t="shared" si="36"/>
        <v>4.2913725671751193</v>
      </c>
      <c r="N107" s="7">
        <f t="shared" si="37"/>
        <v>0.71226971467988909</v>
      </c>
      <c r="O107" s="7">
        <f t="shared" si="38"/>
        <v>6.5122697146798885</v>
      </c>
      <c r="P107" s="4">
        <v>10</v>
      </c>
      <c r="Q107" s="10">
        <f>P107/SUM(P94:P112)</f>
        <v>5.5555555555555552E-2</v>
      </c>
      <c r="R107" s="7">
        <f t="shared" si="39"/>
        <v>5.7960604625315302</v>
      </c>
    </row>
    <row r="108" spans="5:18" x14ac:dyDescent="0.25">
      <c r="E108" s="5">
        <f t="shared" si="30"/>
        <v>95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88.293571003463086</v>
      </c>
      <c r="K108" s="5">
        <f t="shared" si="34"/>
        <v>5.627362097510745</v>
      </c>
      <c r="L108" s="5">
        <f t="shared" si="35"/>
        <v>88.472718307510362</v>
      </c>
      <c r="M108" s="5">
        <f t="shared" si="36"/>
        <v>3.6467953596178617</v>
      </c>
      <c r="N108" s="7">
        <f t="shared" si="37"/>
        <v>0.54908385789912639</v>
      </c>
      <c r="O108" s="7">
        <f t="shared" si="38"/>
        <v>6.3490838578991262</v>
      </c>
      <c r="P108" s="4">
        <v>10</v>
      </c>
      <c r="Q108" s="10">
        <f>P108/SUM(P94:P112)</f>
        <v>5.5555555555555552E-2</v>
      </c>
      <c r="R108" s="7">
        <f t="shared" si="39"/>
        <v>5.5065881370905938</v>
      </c>
    </row>
    <row r="109" spans="5:18" x14ac:dyDescent="0.25">
      <c r="E109" s="5">
        <f t="shared" si="30"/>
        <v>95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87.418275555879859</v>
      </c>
      <c r="K109" s="5">
        <f t="shared" si="34"/>
        <v>4.3773106487343245</v>
      </c>
      <c r="L109" s="5">
        <f t="shared" si="35"/>
        <v>87.527799867694981</v>
      </c>
      <c r="M109" s="5">
        <f t="shared" si="36"/>
        <v>2.8665873993520932</v>
      </c>
      <c r="N109" s="7">
        <f t="shared" si="37"/>
        <v>0.37135091575451917</v>
      </c>
      <c r="O109" s="7">
        <f t="shared" si="38"/>
        <v>6.1713509157545188</v>
      </c>
      <c r="P109" s="4">
        <v>10</v>
      </c>
      <c r="Q109" s="10">
        <f>P109/SUM(P94:P112)</f>
        <v>5.5555555555555552E-2</v>
      </c>
      <c r="R109" s="7">
        <f t="shared" si="39"/>
        <v>5.2387184152337394</v>
      </c>
    </row>
    <row r="110" spans="5:18" x14ac:dyDescent="0.25">
      <c r="E110" s="5">
        <f t="shared" si="30"/>
        <v>95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86.77334696899355</v>
      </c>
      <c r="K110" s="5">
        <f t="shared" si="34"/>
        <v>2.9942568309221813</v>
      </c>
      <c r="L110" s="5">
        <f t="shared" si="35"/>
        <v>86.824992474349614</v>
      </c>
      <c r="M110" s="5">
        <f t="shared" si="36"/>
        <v>1.9763008092564704</v>
      </c>
      <c r="N110" s="7">
        <f t="shared" si="37"/>
        <v>0.20235223613162523</v>
      </c>
      <c r="O110" s="7">
        <f t="shared" si="38"/>
        <v>6.0023522361316246</v>
      </c>
      <c r="P110" s="4">
        <v>10</v>
      </c>
      <c r="Q110" s="10">
        <f>P110/SUM(P94:P112)</f>
        <v>5.5555555555555552E-2</v>
      </c>
      <c r="R110" s="7">
        <f t="shared" si="39"/>
        <v>5.01376270666798</v>
      </c>
    </row>
    <row r="111" spans="5:18" x14ac:dyDescent="0.25">
      <c r="E111" s="5">
        <f t="shared" si="30"/>
        <v>95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86.378381071567077</v>
      </c>
      <c r="K111" s="5">
        <f t="shared" si="34"/>
        <v>1.5202240344695279</v>
      </c>
      <c r="L111" s="5">
        <f t="shared" si="35"/>
        <v>86.391757695163463</v>
      </c>
      <c r="M111" s="5">
        <f t="shared" si="36"/>
        <v>1.0082780955649193</v>
      </c>
      <c r="N111" s="7">
        <f t="shared" si="37"/>
        <v>6.9602925535780874E-2</v>
      </c>
      <c r="O111" s="7">
        <f t="shared" si="38"/>
        <v>5.8696029255357809</v>
      </c>
      <c r="P111" s="4">
        <v>10</v>
      </c>
      <c r="Q111" s="10">
        <f>P111/SUM(P94:P112)</f>
        <v>5.5555555555555552E-2</v>
      </c>
      <c r="R111" s="7">
        <f t="shared" si="39"/>
        <v>4.8540710861811851</v>
      </c>
    </row>
    <row r="112" spans="5:18" x14ac:dyDescent="0.25">
      <c r="E112" s="5">
        <f t="shared" si="30"/>
        <v>95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86.245378702531355</v>
      </c>
      <c r="K112" s="5">
        <f t="shared" si="34"/>
        <v>1.0725710755903815E-15</v>
      </c>
      <c r="L112" s="5">
        <f t="shared" si="35"/>
        <v>86.245378702531355</v>
      </c>
      <c r="M112" s="5">
        <f t="shared" si="36"/>
        <v>7.1254595647491021E-16</v>
      </c>
      <c r="N112" s="7">
        <f t="shared" si="37"/>
        <v>2.1406305624419274E-17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4.7802702510525963</v>
      </c>
    </row>
    <row r="113" spans="2:18" x14ac:dyDescent="0.25">
      <c r="R113" s="7">
        <f>SUMPRODUCT(Q94:Q112,R94:R112)</f>
        <v>6.3872374168416419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95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104.20590011076132</v>
      </c>
      <c r="K117" s="5">
        <f>I117</f>
        <v>0</v>
      </c>
      <c r="L117" s="5">
        <f>SQRT(J117^2+K117^2)</f>
        <v>104.20590011076132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6.9785533278432137</v>
      </c>
    </row>
    <row r="118" spans="2:18" x14ac:dyDescent="0.25">
      <c r="E118" s="5">
        <f t="shared" si="40"/>
        <v>95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104.06604180253369</v>
      </c>
      <c r="K118" s="5">
        <f t="shared" ref="K118:K135" si="44">I118</f>
        <v>1.5985877780174951</v>
      </c>
      <c r="L118" s="5">
        <f t="shared" ref="L118:L135" si="45">SQRT(J118^2+K118^2)</f>
        <v>104.07831925684962</v>
      </c>
      <c r="M118" s="5">
        <f t="shared" ref="M118:M135" si="46">ATAN(K118/J118)*180/PI()</f>
        <v>0.88006738777421567</v>
      </c>
      <c r="N118" s="7">
        <f t="shared" ref="N118:N135" si="47">$K$2*M118+$K$3*M118*M118+$K$4*M118*M118*M118</f>
        <v>5.6600641598124272E-2</v>
      </c>
      <c r="O118" s="7">
        <f t="shared" ref="O118:O135" si="48">N118+$E$4</f>
        <v>5.8566006415981242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7.0294110650665269</v>
      </c>
    </row>
    <row r="119" spans="2:18" x14ac:dyDescent="0.25">
      <c r="E119" s="5">
        <f t="shared" si="40"/>
        <v>95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103.65071640177459</v>
      </c>
      <c r="K119" s="5">
        <f t="shared" si="44"/>
        <v>3.1486032753243753</v>
      </c>
      <c r="L119" s="5">
        <f t="shared" si="45"/>
        <v>103.69852801841735</v>
      </c>
      <c r="M119" s="5">
        <f t="shared" si="46"/>
        <v>1.7399418598170513</v>
      </c>
      <c r="N119" s="7">
        <f t="shared" si="47"/>
        <v>0.16462085791884654</v>
      </c>
      <c r="O119" s="7">
        <f t="shared" si="48"/>
        <v>5.9646208579188462</v>
      </c>
      <c r="P119" s="4">
        <v>10</v>
      </c>
      <c r="Q119" s="10">
        <f>P119/SUM(P117:P135)</f>
        <v>5.5555555555555552E-2</v>
      </c>
      <c r="R119" s="7">
        <f t="shared" si="49"/>
        <v>7.1069100003875674</v>
      </c>
    </row>
    <row r="120" spans="2:18" x14ac:dyDescent="0.25">
      <c r="E120" s="5">
        <f t="shared" si="40"/>
        <v>95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102.97254336062127</v>
      </c>
      <c r="K120" s="5">
        <f t="shared" si="44"/>
        <v>4.6029500553806582</v>
      </c>
      <c r="L120" s="5">
        <f t="shared" si="45"/>
        <v>103.07536968338923</v>
      </c>
      <c r="M120" s="5">
        <f t="shared" si="46"/>
        <v>2.5594605652957707</v>
      </c>
      <c r="N120" s="7">
        <f t="shared" si="47"/>
        <v>0.3085640000147658</v>
      </c>
      <c r="O120" s="7">
        <f t="shared" si="48"/>
        <v>6.1085640000147654</v>
      </c>
      <c r="P120" s="4">
        <v>10</v>
      </c>
      <c r="Q120" s="10">
        <f>P120/SUM(P117:P135)</f>
        <v>5.5555555555555552E-2</v>
      </c>
      <c r="R120" s="7">
        <f t="shared" si="49"/>
        <v>7.191205837843305</v>
      </c>
    </row>
    <row r="121" spans="2:18" x14ac:dyDescent="0.25">
      <c r="E121" s="5">
        <f t="shared" si="40"/>
        <v>95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102.05212862375708</v>
      </c>
      <c r="K121" s="5">
        <f t="shared" si="44"/>
        <v>5.9174385272093142</v>
      </c>
      <c r="L121" s="5">
        <f t="shared" si="45"/>
        <v>102.2235444277059</v>
      </c>
      <c r="M121" s="5">
        <f t="shared" si="46"/>
        <v>3.3185494938463402</v>
      </c>
      <c r="N121" s="7">
        <f t="shared" si="47"/>
        <v>0.47136024254399034</v>
      </c>
      <c r="O121" s="7">
        <f t="shared" si="48"/>
        <v>6.2713602425439898</v>
      </c>
      <c r="P121" s="4">
        <v>10</v>
      </c>
      <c r="Q121" s="10">
        <f>P121/SUM(P117:P135)</f>
        <v>5.5555555555555552E-2</v>
      </c>
      <c r="R121" s="7">
        <f t="shared" si="49"/>
        <v>7.2613339162720951</v>
      </c>
    </row>
    <row r="122" spans="2:18" x14ac:dyDescent="0.25">
      <c r="E122" s="5">
        <f t="shared" si="40"/>
        <v>95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100.91743852720931</v>
      </c>
      <c r="K122" s="5">
        <f t="shared" si="44"/>
        <v>7.0521286237570919</v>
      </c>
      <c r="L122" s="5">
        <f t="shared" si="45"/>
        <v>101.16354045316467</v>
      </c>
      <c r="M122" s="5">
        <f t="shared" si="46"/>
        <v>3.9973410964751532</v>
      </c>
      <c r="N122" s="7">
        <f t="shared" si="47"/>
        <v>0.63624384769878661</v>
      </c>
      <c r="O122" s="7">
        <f t="shared" si="48"/>
        <v>6.4362438476987869</v>
      </c>
      <c r="P122" s="4">
        <v>10</v>
      </c>
      <c r="Q122" s="10">
        <f>P122/SUM(P117:P135)</f>
        <v>5.5555555555555552E-2</v>
      </c>
      <c r="R122" s="7">
        <f t="shared" si="49"/>
        <v>7.2984950748346309</v>
      </c>
    </row>
    <row r="123" spans="2:18" x14ac:dyDescent="0.25">
      <c r="E123" s="5">
        <f t="shared" si="40"/>
        <v>95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99.60295005538066</v>
      </c>
      <c r="K123" s="5">
        <f t="shared" si="44"/>
        <v>7.9725433606212786</v>
      </c>
      <c r="L123" s="5">
        <f t="shared" si="45"/>
        <v>99.921514737175798</v>
      </c>
      <c r="M123" s="5">
        <f t="shared" si="46"/>
        <v>4.5763832658392181</v>
      </c>
      <c r="N123" s="7">
        <f t="shared" si="47"/>
        <v>0.78817694962319584</v>
      </c>
      <c r="O123" s="7">
        <f t="shared" si="48"/>
        <v>6.5881769496231959</v>
      </c>
      <c r="P123" s="4">
        <v>10</v>
      </c>
      <c r="Q123" s="10">
        <f>P123/SUM(P117:P135)</f>
        <v>5.5555555555555552E-2</v>
      </c>
      <c r="R123" s="7">
        <f t="shared" si="49"/>
        <v>7.2884648331411395</v>
      </c>
    </row>
    <row r="124" spans="2:18" x14ac:dyDescent="0.25">
      <c r="E124" s="5">
        <f t="shared" si="40"/>
        <v>95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98.148603275324376</v>
      </c>
      <c r="K124" s="5">
        <f t="shared" si="44"/>
        <v>8.6507164017745861</v>
      </c>
      <c r="L124" s="5">
        <f t="shared" si="45"/>
        <v>98.529098337298038</v>
      </c>
      <c r="M124" s="5">
        <f t="shared" si="46"/>
        <v>5.0369744629187068</v>
      </c>
      <c r="N124" s="7">
        <f t="shared" si="47"/>
        <v>0.91469299739804311</v>
      </c>
      <c r="O124" s="7">
        <f t="shared" si="48"/>
        <v>6.7146929973980427</v>
      </c>
      <c r="P124" s="4">
        <v>10</v>
      </c>
      <c r="Q124" s="10">
        <f>P124/SUM(P117:P135)</f>
        <v>5.5555555555555552E-2</v>
      </c>
      <c r="R124" s="7">
        <f t="shared" si="49"/>
        <v>7.2228395502003018</v>
      </c>
    </row>
    <row r="125" spans="2:18" x14ac:dyDescent="0.25">
      <c r="E125" s="5">
        <f t="shared" si="40"/>
        <v>95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96.598587778017489</v>
      </c>
      <c r="K125" s="5">
        <f t="shared" si="44"/>
        <v>9.0660418025336913</v>
      </c>
      <c r="L125" s="5">
        <f t="shared" si="45"/>
        <v>97.023091450812046</v>
      </c>
      <c r="M125" s="5">
        <f t="shared" si="46"/>
        <v>5.3616600686161044</v>
      </c>
      <c r="N125" s="7">
        <f t="shared" si="47"/>
        <v>1.0061526135342498</v>
      </c>
      <c r="O125" s="7">
        <f t="shared" si="48"/>
        <v>6.8061526135342501</v>
      </c>
      <c r="P125" s="4">
        <v>10</v>
      </c>
      <c r="Q125" s="10">
        <f>P125/SUM(P117:P135)</f>
        <v>5.5555555555555552E-2</v>
      </c>
      <c r="R125" s="7">
        <f t="shared" si="49"/>
        <v>7.0991228115142695</v>
      </c>
    </row>
    <row r="126" spans="2:18" x14ac:dyDescent="0.25">
      <c r="E126" s="5">
        <f t="shared" si="40"/>
        <v>95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95</v>
      </c>
      <c r="K126" s="5">
        <f t="shared" si="44"/>
        <v>9.2059001107613181</v>
      </c>
      <c r="L126" s="5">
        <f t="shared" si="45"/>
        <v>95.44500299570069</v>
      </c>
      <c r="M126" s="5">
        <f t="shared" si="46"/>
        <v>5.5349204315295681</v>
      </c>
      <c r="N126" s="7">
        <f t="shared" si="47"/>
        <v>1.0555511932233128</v>
      </c>
      <c r="O126" s="7">
        <f t="shared" si="48"/>
        <v>6.8555511932233131</v>
      </c>
      <c r="P126" s="4">
        <v>10</v>
      </c>
      <c r="Q126" s="10">
        <f>P126/SUM(P117:P135)</f>
        <v>5.5555555555555552E-2</v>
      </c>
      <c r="R126" s="7">
        <f t="shared" si="49"/>
        <v>6.9199277410631259</v>
      </c>
    </row>
    <row r="127" spans="2:18" x14ac:dyDescent="0.25">
      <c r="E127" s="5">
        <f t="shared" si="40"/>
        <v>95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93.401412221982511</v>
      </c>
      <c r="K127" s="5">
        <f t="shared" si="44"/>
        <v>9.0660418025336913</v>
      </c>
      <c r="L127" s="5">
        <f t="shared" si="45"/>
        <v>93.840380002566008</v>
      </c>
      <c r="M127" s="5">
        <f t="shared" si="46"/>
        <v>5.5440675727373474</v>
      </c>
      <c r="N127" s="7">
        <f t="shared" si="47"/>
        <v>1.0581688261263364</v>
      </c>
      <c r="O127" s="7">
        <f t="shared" si="48"/>
        <v>6.8581688261263363</v>
      </c>
      <c r="P127" s="4">
        <v>10</v>
      </c>
      <c r="Q127" s="10">
        <f>P127/SUM(P117:P135)</f>
        <v>5.5555555555555552E-2</v>
      </c>
      <c r="R127" s="7">
        <f t="shared" si="49"/>
        <v>6.6917618522332551</v>
      </c>
    </row>
    <row r="128" spans="2:18" x14ac:dyDescent="0.25">
      <c r="E128" s="5">
        <f t="shared" si="40"/>
        <v>95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91.851396724675624</v>
      </c>
      <c r="K128" s="5">
        <f t="shared" si="44"/>
        <v>8.6507164017745879</v>
      </c>
      <c r="L128" s="5">
        <f t="shared" si="45"/>
        <v>92.257866735242061</v>
      </c>
      <c r="M128" s="5">
        <f t="shared" si="46"/>
        <v>5.3803404939441348</v>
      </c>
      <c r="N128" s="7">
        <f t="shared" si="47"/>
        <v>1.011460873193317</v>
      </c>
      <c r="O128" s="7">
        <f t="shared" si="48"/>
        <v>6.8114608731933171</v>
      </c>
      <c r="P128" s="4">
        <v>10</v>
      </c>
      <c r="Q128" s="10">
        <f>P128/SUM(P117:P135)</f>
        <v>5.5555555555555552E-2</v>
      </c>
      <c r="R128" s="7">
        <f t="shared" si="49"/>
        <v>6.4239162780278747</v>
      </c>
    </row>
    <row r="129" spans="2:18" x14ac:dyDescent="0.25">
      <c r="E129" s="5">
        <f t="shared" si="40"/>
        <v>95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90.39704994461934</v>
      </c>
      <c r="K129" s="5">
        <f t="shared" si="44"/>
        <v>7.9725433606212794</v>
      </c>
      <c r="L129" s="5">
        <f t="shared" si="45"/>
        <v>90.747937091302461</v>
      </c>
      <c r="M129" s="5">
        <f t="shared" si="46"/>
        <v>5.0401448303385887</v>
      </c>
      <c r="N129" s="7">
        <f t="shared" si="47"/>
        <v>0.91557796206247244</v>
      </c>
      <c r="O129" s="7">
        <f t="shared" si="48"/>
        <v>6.715577962062472</v>
      </c>
      <c r="P129" s="4">
        <v>10</v>
      </c>
      <c r="Q129" s="10">
        <f>P129/SUM(P117:P135)</f>
        <v>5.5555555555555552E-2</v>
      </c>
      <c r="R129" s="7">
        <f t="shared" si="49"/>
        <v>6.1278723131276402</v>
      </c>
    </row>
    <row r="130" spans="2:18" x14ac:dyDescent="0.25">
      <c r="E130" s="5">
        <f t="shared" si="40"/>
        <v>95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89.082561472790687</v>
      </c>
      <c r="K130" s="5">
        <f t="shared" si="44"/>
        <v>7.0521286237570919</v>
      </c>
      <c r="L130" s="5">
        <f t="shared" si="45"/>
        <v>89.36126272988507</v>
      </c>
      <c r="M130" s="5">
        <f t="shared" si="46"/>
        <v>4.5263213501423563</v>
      </c>
      <c r="N130" s="7">
        <f t="shared" si="47"/>
        <v>0.77469937390866717</v>
      </c>
      <c r="O130" s="7">
        <f t="shared" si="48"/>
        <v>6.5746993739086665</v>
      </c>
      <c r="P130" s="4">
        <v>10</v>
      </c>
      <c r="Q130" s="10">
        <f>P130/SUM(P117:P135)</f>
        <v>5.5555555555555552E-2</v>
      </c>
      <c r="R130" s="7">
        <f t="shared" si="49"/>
        <v>5.817377984927778</v>
      </c>
    </row>
    <row r="131" spans="2:18" x14ac:dyDescent="0.25">
      <c r="E131" s="5">
        <f t="shared" si="40"/>
        <v>95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87.947871376242915</v>
      </c>
      <c r="K131" s="5">
        <f t="shared" si="44"/>
        <v>5.9174385272093168</v>
      </c>
      <c r="L131" s="5">
        <f t="shared" si="45"/>
        <v>88.146719498433228</v>
      </c>
      <c r="M131" s="5">
        <f t="shared" si="46"/>
        <v>3.8492576090763606</v>
      </c>
      <c r="N131" s="7">
        <f t="shared" si="47"/>
        <v>0.59893446669996664</v>
      </c>
      <c r="O131" s="7">
        <f t="shared" si="48"/>
        <v>6.3989344666999664</v>
      </c>
      <c r="P131" s="4">
        <v>10</v>
      </c>
      <c r="Q131" s="10">
        <f>P131/SUM(P117:P135)</f>
        <v>5.5555555555555552E-2</v>
      </c>
      <c r="R131" s="7">
        <f t="shared" si="49"/>
        <v>5.5089998432864515</v>
      </c>
    </row>
    <row r="132" spans="2:18" x14ac:dyDescent="0.25">
      <c r="E132" s="5">
        <f t="shared" si="40"/>
        <v>95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87.027456639378727</v>
      </c>
      <c r="K132" s="5">
        <f t="shared" si="44"/>
        <v>4.6029500553806582</v>
      </c>
      <c r="L132" s="5">
        <f t="shared" si="45"/>
        <v>87.149098436709451</v>
      </c>
      <c r="M132" s="5">
        <f t="shared" si="46"/>
        <v>3.0275973984726101</v>
      </c>
      <c r="N132" s="7">
        <f t="shared" si="47"/>
        <v>0.40598605468007276</v>
      </c>
      <c r="O132" s="7">
        <f t="shared" si="48"/>
        <v>6.2059860546800723</v>
      </c>
      <c r="P132" s="4">
        <v>10</v>
      </c>
      <c r="Q132" s="10">
        <f>P132/SUM(P117:P135)</f>
        <v>5.5555555555555552E-2</v>
      </c>
      <c r="R132" s="7">
        <f t="shared" si="49"/>
        <v>5.2226314791780748</v>
      </c>
    </row>
    <row r="133" spans="2:18" x14ac:dyDescent="0.25">
      <c r="E133" s="5">
        <f t="shared" si="40"/>
        <v>95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86.349283598225412</v>
      </c>
      <c r="K133" s="5">
        <f t="shared" si="44"/>
        <v>3.1486032753243771</v>
      </c>
      <c r="L133" s="5">
        <f t="shared" si="45"/>
        <v>86.406669190011854</v>
      </c>
      <c r="M133" s="5">
        <f t="shared" si="46"/>
        <v>2.0882835583581767</v>
      </c>
      <c r="N133" s="7">
        <f t="shared" si="47"/>
        <v>0.2213386213067606</v>
      </c>
      <c r="O133" s="7">
        <f t="shared" si="48"/>
        <v>6.0213386213067608</v>
      </c>
      <c r="P133" s="4">
        <v>10</v>
      </c>
      <c r="Q133" s="10">
        <f>P133/SUM(P117:P135)</f>
        <v>5.5555555555555552E-2</v>
      </c>
      <c r="R133" s="7">
        <f t="shared" si="49"/>
        <v>4.9812732886347026</v>
      </c>
    </row>
    <row r="134" spans="2:18" x14ac:dyDescent="0.25">
      <c r="E134" s="5">
        <f t="shared" si="40"/>
        <v>95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85.93395819746631</v>
      </c>
      <c r="K134" s="5">
        <f t="shared" si="44"/>
        <v>1.5985877780174944</v>
      </c>
      <c r="L134" s="5">
        <f t="shared" si="45"/>
        <v>85.948825788185815</v>
      </c>
      <c r="M134" s="5">
        <f t="shared" si="46"/>
        <v>1.0657226978823608</v>
      </c>
      <c r="N134" s="7">
        <f t="shared" si="47"/>
        <v>7.579678178659148E-2</v>
      </c>
      <c r="O134" s="7">
        <f t="shared" si="48"/>
        <v>5.8757967817865913</v>
      </c>
      <c r="P134" s="4">
        <v>10</v>
      </c>
      <c r="Q134" s="10">
        <f>P134/SUM(P117:P135)</f>
        <v>5.5555555555555552E-2</v>
      </c>
      <c r="R134" s="7">
        <f t="shared" si="49"/>
        <v>4.8094947181547694</v>
      </c>
    </row>
    <row r="135" spans="2:18" x14ac:dyDescent="0.25">
      <c r="E135" s="5">
        <f t="shared" si="40"/>
        <v>95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85.79409988923868</v>
      </c>
      <c r="K135" s="5">
        <f t="shared" si="44"/>
        <v>1.1278594296742323E-15</v>
      </c>
      <c r="L135" s="5">
        <f t="shared" si="45"/>
        <v>85.79409988923868</v>
      </c>
      <c r="M135" s="5">
        <f t="shared" si="46"/>
        <v>7.5321712434529777E-16</v>
      </c>
      <c r="N135" s="7">
        <f t="shared" si="47"/>
        <v>2.262814884958146E-17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4.7303756165836068</v>
      </c>
    </row>
    <row r="136" spans="2:18" x14ac:dyDescent="0.25">
      <c r="R136" s="7">
        <f>SUMPRODUCT(Q117:Q135,R117:R135)</f>
        <v>6.4364168366726071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95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104.58288537475632</v>
      </c>
      <c r="K140" s="5">
        <f>I140</f>
        <v>0</v>
      </c>
      <c r="L140" s="5">
        <f>SQRT(J140^2+K140^2)</f>
        <v>104.58288537475632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7.0291372296060537</v>
      </c>
    </row>
    <row r="141" spans="2:18" x14ac:dyDescent="0.25">
      <c r="E141" s="5">
        <f t="shared" si="50"/>
        <v>95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104.43729981328732</v>
      </c>
      <c r="K141" s="5">
        <f t="shared" ref="K141:K158" si="54">I141</f>
        <v>1.664050582117514</v>
      </c>
      <c r="L141" s="5">
        <f t="shared" ref="L141:L158" si="55">SQRT(J141^2+K141^2)</f>
        <v>104.4505560379183</v>
      </c>
      <c r="M141" s="5">
        <f t="shared" ref="M141:M158" si="56">ATAN(K141/J141)*180/PI()</f>
        <v>0.91284443593358211</v>
      </c>
      <c r="N141" s="7">
        <f t="shared" ref="N141:N158" si="57">$K$2*M141+$K$3*M141*M141+$K$4*M141*M141*M141</f>
        <v>5.9815660101807881E-2</v>
      </c>
      <c r="O141" s="7">
        <f t="shared" ref="O141:O158" si="58">N141+$E$4</f>
        <v>5.8598156601018081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7.0836689412253939</v>
      </c>
    </row>
    <row r="142" spans="2:18" x14ac:dyDescent="0.25">
      <c r="E142" s="5">
        <f t="shared" si="50"/>
        <v>95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104.00496667249573</v>
      </c>
      <c r="K142" s="5">
        <f t="shared" si="54"/>
        <v>3.2775398293476115</v>
      </c>
      <c r="L142" s="5">
        <f t="shared" si="55"/>
        <v>104.05659690706739</v>
      </c>
      <c r="M142" s="5">
        <f t="shared" si="56"/>
        <v>1.8049818069783725</v>
      </c>
      <c r="N142" s="7">
        <f t="shared" si="57"/>
        <v>0.17467980208992159</v>
      </c>
      <c r="O142" s="7">
        <f t="shared" si="58"/>
        <v>5.9746798020899217</v>
      </c>
      <c r="P142" s="4">
        <v>10</v>
      </c>
      <c r="Q142" s="10">
        <f>P142/SUM(P140:P158)</f>
        <v>5.5555555555555552E-2</v>
      </c>
      <c r="R142" s="7">
        <f t="shared" si="59"/>
        <v>7.1681430187525113</v>
      </c>
    </row>
    <row r="143" spans="2:18" x14ac:dyDescent="0.25">
      <c r="E143" s="5">
        <f t="shared" si="50"/>
        <v>95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103.29902217609333</v>
      </c>
      <c r="K143" s="5">
        <f t="shared" si="54"/>
        <v>4.7914426873781597</v>
      </c>
      <c r="L143" s="5">
        <f t="shared" si="55"/>
        <v>103.41008609204158</v>
      </c>
      <c r="M143" s="5">
        <f t="shared" si="56"/>
        <v>2.6557155035835844</v>
      </c>
      <c r="N143" s="7">
        <f t="shared" si="57"/>
        <v>0.32776262545278101</v>
      </c>
      <c r="O143" s="7">
        <f t="shared" si="58"/>
        <v>6.1277626254527808</v>
      </c>
      <c r="P143" s="4">
        <v>10</v>
      </c>
      <c r="Q143" s="10">
        <f>P143/SUM(P140:P158)</f>
        <v>5.5555555555555552E-2</v>
      </c>
      <c r="R143" s="7">
        <f t="shared" si="59"/>
        <v>7.260733929078989</v>
      </c>
    </row>
    <row r="144" spans="2:18" x14ac:dyDescent="0.25">
      <c r="E144" s="5">
        <f t="shared" si="50"/>
        <v>95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102.3409160903782</v>
      </c>
      <c r="K144" s="5">
        <f t="shared" si="54"/>
        <v>6.1597599839397112</v>
      </c>
      <c r="L144" s="5">
        <f t="shared" si="55"/>
        <v>102.52612227758142</v>
      </c>
      <c r="M144" s="5">
        <f t="shared" si="56"/>
        <v>3.4443994274753114</v>
      </c>
      <c r="N144" s="7">
        <f t="shared" si="57"/>
        <v>0.50068469049919262</v>
      </c>
      <c r="O144" s="7">
        <f t="shared" si="58"/>
        <v>6.3006846904991924</v>
      </c>
      <c r="P144" s="4">
        <v>10</v>
      </c>
      <c r="Q144" s="10">
        <f>P144/SUM(P140:P158)</f>
        <v>5.5555555555555552E-2</v>
      </c>
      <c r="R144" s="7">
        <f t="shared" si="59"/>
        <v>7.33853888277413</v>
      </c>
    </row>
    <row r="145" spans="5:18" x14ac:dyDescent="0.25">
      <c r="E145" s="5">
        <f t="shared" si="50"/>
        <v>95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101.15975998393971</v>
      </c>
      <c r="K145" s="5">
        <f t="shared" si="54"/>
        <v>7.3409160903782054</v>
      </c>
      <c r="L145" s="5">
        <f t="shared" si="55"/>
        <v>101.42576639618881</v>
      </c>
      <c r="M145" s="5">
        <f t="shared" si="56"/>
        <v>4.150538984434724</v>
      </c>
      <c r="N145" s="7">
        <f t="shared" si="57"/>
        <v>0.6755462716197691</v>
      </c>
      <c r="O145" s="7">
        <f t="shared" si="58"/>
        <v>6.4755462716197689</v>
      </c>
      <c r="P145" s="4">
        <v>10</v>
      </c>
      <c r="Q145" s="10">
        <f>P145/SUM(P140:P158)</f>
        <v>5.5555555555555552E-2</v>
      </c>
      <c r="R145" s="7">
        <f t="shared" si="59"/>
        <v>7.381180002707378</v>
      </c>
    </row>
    <row r="146" spans="5:18" x14ac:dyDescent="0.25">
      <c r="E146" s="5">
        <f t="shared" si="50"/>
        <v>95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99.791442687378165</v>
      </c>
      <c r="K146" s="5">
        <f t="shared" si="54"/>
        <v>8.2990221760933345</v>
      </c>
      <c r="L146" s="5">
        <f t="shared" si="55"/>
        <v>100.13593661971495</v>
      </c>
      <c r="M146" s="5">
        <f t="shared" si="56"/>
        <v>4.7539873571058147</v>
      </c>
      <c r="N146" s="7">
        <f t="shared" si="57"/>
        <v>0.83644819202615528</v>
      </c>
      <c r="O146" s="7">
        <f t="shared" si="58"/>
        <v>6.6364481920261547</v>
      </c>
      <c r="P146" s="4">
        <v>10</v>
      </c>
      <c r="Q146" s="10">
        <f>P146/SUM(P140:P158)</f>
        <v>5.5555555555555552E-2</v>
      </c>
      <c r="R146" s="7">
        <f t="shared" si="59"/>
        <v>7.3734107280280137</v>
      </c>
    </row>
    <row r="147" spans="5:18" x14ac:dyDescent="0.25">
      <c r="E147" s="5">
        <f t="shared" si="50"/>
        <v>95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98.277539829347617</v>
      </c>
      <c r="K147" s="5">
        <f t="shared" si="54"/>
        <v>9.0049666724957191</v>
      </c>
      <c r="L147" s="5">
        <f t="shared" si="55"/>
        <v>98.689230717853746</v>
      </c>
      <c r="M147" s="5">
        <f t="shared" si="56"/>
        <v>5.235274604097091</v>
      </c>
      <c r="N147" s="7">
        <f t="shared" si="57"/>
        <v>0.97036312206809883</v>
      </c>
      <c r="O147" s="7">
        <f t="shared" si="58"/>
        <v>6.7703631220680984</v>
      </c>
      <c r="P147" s="4">
        <v>10</v>
      </c>
      <c r="Q147" s="10">
        <f>P147/SUM(P140:P158)</f>
        <v>5.5555555555555552E-2</v>
      </c>
      <c r="R147" s="7">
        <f t="shared" si="59"/>
        <v>7.306414037535947</v>
      </c>
    </row>
    <row r="148" spans="5:18" x14ac:dyDescent="0.25">
      <c r="E148" s="5">
        <f t="shared" si="50"/>
        <v>95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96.664050582117511</v>
      </c>
      <c r="K148" s="5">
        <f t="shared" si="54"/>
        <v>9.4372998132873231</v>
      </c>
      <c r="L148" s="5">
        <f t="shared" si="55"/>
        <v>97.123639257948128</v>
      </c>
      <c r="M148" s="5">
        <f t="shared" si="56"/>
        <v>5.5761085767802543</v>
      </c>
      <c r="N148" s="7">
        <f t="shared" si="57"/>
        <v>1.0673450339219441</v>
      </c>
      <c r="O148" s="7">
        <f t="shared" si="58"/>
        <v>6.8673450339219437</v>
      </c>
      <c r="P148" s="4">
        <v>10</v>
      </c>
      <c r="Q148" s="10">
        <f>P148/SUM(P140:P158)</f>
        <v>5.5555555555555552E-2</v>
      </c>
      <c r="R148" s="7">
        <f t="shared" si="59"/>
        <v>7.177803285443912</v>
      </c>
    </row>
    <row r="149" spans="5:18" x14ac:dyDescent="0.25">
      <c r="E149" s="5">
        <f t="shared" si="50"/>
        <v>95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95</v>
      </c>
      <c r="K149" s="5">
        <f t="shared" si="54"/>
        <v>9.5828853747563212</v>
      </c>
      <c r="L149" s="5">
        <f t="shared" si="55"/>
        <v>95.482101422757339</v>
      </c>
      <c r="M149" s="5">
        <f t="shared" si="56"/>
        <v>5.760083192483151</v>
      </c>
      <c r="N149" s="7">
        <f t="shared" si="57"/>
        <v>1.1202266604958353</v>
      </c>
      <c r="O149" s="7">
        <f t="shared" si="58"/>
        <v>6.9202266604958353</v>
      </c>
      <c r="P149" s="4">
        <v>10</v>
      </c>
      <c r="Q149" s="10">
        <f>P149/SUM(P140:P158)</f>
        <v>5.5555555555555552E-2</v>
      </c>
      <c r="R149" s="7">
        <f t="shared" si="59"/>
        <v>6.9906417434862451</v>
      </c>
    </row>
    <row r="150" spans="5:18" x14ac:dyDescent="0.25">
      <c r="E150" s="5">
        <f t="shared" si="50"/>
        <v>95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93.335949417882489</v>
      </c>
      <c r="K150" s="5">
        <f t="shared" si="54"/>
        <v>9.4372998132873231</v>
      </c>
      <c r="L150" s="5">
        <f t="shared" si="55"/>
        <v>93.811844036365642</v>
      </c>
      <c r="M150" s="5">
        <f t="shared" si="56"/>
        <v>5.7736167826084372</v>
      </c>
      <c r="N150" s="7">
        <f t="shared" si="57"/>
        <v>1.1241284422180078</v>
      </c>
      <c r="O150" s="7">
        <f t="shared" si="58"/>
        <v>6.9241284422180076</v>
      </c>
      <c r="P150" s="4">
        <v>10</v>
      </c>
      <c r="Q150" s="10">
        <f>P150/SUM(P140:P158)</f>
        <v>5.5555555555555552E-2</v>
      </c>
      <c r="R150" s="7">
        <f t="shared" si="59"/>
        <v>6.7520127012617355</v>
      </c>
    </row>
    <row r="151" spans="5:18" x14ac:dyDescent="0.25">
      <c r="E151" s="5">
        <f t="shared" si="50"/>
        <v>95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91.722460170652383</v>
      </c>
      <c r="K151" s="5">
        <f t="shared" si="54"/>
        <v>9.0049666724957191</v>
      </c>
      <c r="L151" s="5">
        <f t="shared" si="55"/>
        <v>92.163437026456819</v>
      </c>
      <c r="M151" s="5">
        <f t="shared" si="56"/>
        <v>5.6071156590189872</v>
      </c>
      <c r="N151" s="7">
        <f t="shared" si="57"/>
        <v>1.0762352793044503</v>
      </c>
      <c r="O151" s="7">
        <f t="shared" si="58"/>
        <v>6.8762352793044501</v>
      </c>
      <c r="P151" s="4">
        <v>10</v>
      </c>
      <c r="Q151" s="10">
        <f>P151/SUM(P140:P158)</f>
        <v>5.5555555555555552E-2</v>
      </c>
      <c r="R151" s="7">
        <f t="shared" si="59"/>
        <v>6.4717367386149558</v>
      </c>
    </row>
    <row r="152" spans="5:18" x14ac:dyDescent="0.25">
      <c r="E152" s="5">
        <f t="shared" si="50"/>
        <v>95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90.208557312621835</v>
      </c>
      <c r="K152" s="5">
        <f t="shared" si="54"/>
        <v>8.2990221760933345</v>
      </c>
      <c r="L152" s="5">
        <f t="shared" si="55"/>
        <v>90.58950039327884</v>
      </c>
      <c r="M152" s="5">
        <f t="shared" si="56"/>
        <v>5.256310960711847</v>
      </c>
      <c r="N152" s="7">
        <f t="shared" si="57"/>
        <v>0.97630451719202171</v>
      </c>
      <c r="O152" s="7">
        <f t="shared" si="58"/>
        <v>6.7763045171920213</v>
      </c>
      <c r="P152" s="4">
        <v>10</v>
      </c>
      <c r="Q152" s="10">
        <f>P152/SUM(P140:P158)</f>
        <v>5.5555555555555552E-2</v>
      </c>
      <c r="R152" s="7">
        <f t="shared" si="59"/>
        <v>6.1617125296054711</v>
      </c>
    </row>
    <row r="153" spans="5:18" x14ac:dyDescent="0.25">
      <c r="E153" s="5">
        <f t="shared" si="50"/>
        <v>95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88.840240016060292</v>
      </c>
      <c r="K153" s="5">
        <f t="shared" si="54"/>
        <v>7.3409160903782054</v>
      </c>
      <c r="L153" s="5">
        <f t="shared" si="55"/>
        <v>89.143015963995595</v>
      </c>
      <c r="M153" s="5">
        <f t="shared" si="56"/>
        <v>4.723649396753979</v>
      </c>
      <c r="N153" s="7">
        <f t="shared" si="57"/>
        <v>0.82815398128292561</v>
      </c>
      <c r="O153" s="7">
        <f t="shared" si="58"/>
        <v>6.6281539812829253</v>
      </c>
      <c r="P153" s="4">
        <v>10</v>
      </c>
      <c r="Q153" s="10">
        <f>P153/SUM(P140:P158)</f>
        <v>5.5555555555555552E-2</v>
      </c>
      <c r="R153" s="7">
        <f t="shared" si="59"/>
        <v>5.8360637253263592</v>
      </c>
    </row>
    <row r="154" spans="5:18" x14ac:dyDescent="0.25">
      <c r="E154" s="5">
        <f t="shared" si="50"/>
        <v>95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87.659083909621799</v>
      </c>
      <c r="K154" s="5">
        <f t="shared" si="54"/>
        <v>6.1597599839397139</v>
      </c>
      <c r="L154" s="5">
        <f t="shared" si="55"/>
        <v>87.8752390320155</v>
      </c>
      <c r="M154" s="5">
        <f t="shared" si="56"/>
        <v>4.019538563098604</v>
      </c>
      <c r="N154" s="7">
        <f t="shared" si="57"/>
        <v>0.6418952076166724</v>
      </c>
      <c r="O154" s="7">
        <f t="shared" si="58"/>
        <v>6.441895207616672</v>
      </c>
      <c r="P154" s="4">
        <v>10</v>
      </c>
      <c r="Q154" s="10">
        <f>P154/SUM(P140:P158)</f>
        <v>5.5555555555555552E-2</v>
      </c>
      <c r="R154" s="7">
        <f t="shared" si="59"/>
        <v>5.5118765730105448</v>
      </c>
    </row>
    <row r="155" spans="5:18" x14ac:dyDescent="0.25">
      <c r="E155" s="5">
        <f t="shared" si="50"/>
        <v>95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86.700977823906669</v>
      </c>
      <c r="K155" s="5">
        <f t="shared" si="54"/>
        <v>4.7914426873781597</v>
      </c>
      <c r="L155" s="5">
        <f t="shared" si="55"/>
        <v>86.833274029302757</v>
      </c>
      <c r="M155" s="5">
        <f t="shared" si="56"/>
        <v>3.1631762487496204</v>
      </c>
      <c r="N155" s="7">
        <f t="shared" si="57"/>
        <v>0.43601619361346938</v>
      </c>
      <c r="O155" s="7">
        <f t="shared" si="58"/>
        <v>6.2360161936134695</v>
      </c>
      <c r="P155" s="4">
        <v>10</v>
      </c>
      <c r="Q155" s="10">
        <f>P155/SUM(P140:P158)</f>
        <v>5.5555555555555552E-2</v>
      </c>
      <c r="R155" s="7">
        <f t="shared" si="59"/>
        <v>5.2099358556207687</v>
      </c>
    </row>
    <row r="156" spans="5:18" x14ac:dyDescent="0.25">
      <c r="E156" s="5">
        <f t="shared" si="50"/>
        <v>95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85.995033327504274</v>
      </c>
      <c r="K156" s="5">
        <f t="shared" si="54"/>
        <v>3.2775398293476132</v>
      </c>
      <c r="L156" s="5">
        <f t="shared" si="55"/>
        <v>86.057469311684571</v>
      </c>
      <c r="M156" s="5">
        <f t="shared" si="56"/>
        <v>2.1826650111863843</v>
      </c>
      <c r="N156" s="7">
        <f t="shared" si="57"/>
        <v>0.23787657024135803</v>
      </c>
      <c r="O156" s="7">
        <f t="shared" si="58"/>
        <v>6.0378765702413579</v>
      </c>
      <c r="P156" s="4">
        <v>10</v>
      </c>
      <c r="Q156" s="10">
        <f>P156/SUM(P140:P158)</f>
        <v>5.5555555555555552E-2</v>
      </c>
      <c r="R156" s="7">
        <f t="shared" si="59"/>
        <v>4.9546634663648108</v>
      </c>
    </row>
    <row r="157" spans="5:18" x14ac:dyDescent="0.25">
      <c r="E157" s="5">
        <f t="shared" si="50"/>
        <v>95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85.562700186712675</v>
      </c>
      <c r="K157" s="5">
        <f t="shared" si="54"/>
        <v>1.6640505821175133</v>
      </c>
      <c r="L157" s="5">
        <f t="shared" si="55"/>
        <v>85.578880149141511</v>
      </c>
      <c r="M157" s="5">
        <f t="shared" si="56"/>
        <v>1.1141660677989154</v>
      </c>
      <c r="N157" s="7">
        <f t="shared" si="57"/>
        <v>8.1194636881168958E-2</v>
      </c>
      <c r="O157" s="7">
        <f t="shared" si="58"/>
        <v>5.8811946368811689</v>
      </c>
      <c r="P157" s="4">
        <v>10</v>
      </c>
      <c r="Q157" s="10">
        <f>P157/SUM(P140:P158)</f>
        <v>5.5555555555555552E-2</v>
      </c>
      <c r="R157" s="7">
        <f t="shared" si="59"/>
        <v>4.7725615749292922</v>
      </c>
    </row>
    <row r="158" spans="5:18" x14ac:dyDescent="0.25">
      <c r="E158" s="5">
        <f t="shared" si="50"/>
        <v>95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85.417114625243684</v>
      </c>
      <c r="K158" s="5">
        <f t="shared" si="54"/>
        <v>1.1740457210449119E-15</v>
      </c>
      <c r="L158" s="5">
        <f t="shared" si="55"/>
        <v>85.417114625243684</v>
      </c>
      <c r="M158" s="5">
        <f t="shared" si="56"/>
        <v>7.8752209163697349E-16</v>
      </c>
      <c r="N158" s="7">
        <f t="shared" si="57"/>
        <v>2.3658738676957983E-17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4.6888957486129312</v>
      </c>
    </row>
    <row r="159" spans="5:18" x14ac:dyDescent="0.25">
      <c r="R159" s="7">
        <f>SUMPRODUCT(Q140:Q158,R140:R158)</f>
        <v>6.4783396790486654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95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104.90846607619338</v>
      </c>
      <c r="K163" s="5">
        <f>I163</f>
        <v>0</v>
      </c>
      <c r="L163" s="5">
        <f>SQRT(J163^2+K163^2)</f>
        <v>104.90846607619338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7.0729706676860884</v>
      </c>
    </row>
    <row r="164" spans="2:18" x14ac:dyDescent="0.25">
      <c r="E164" s="5">
        <f t="shared" si="60"/>
        <v>95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104.75793421229369</v>
      </c>
      <c r="K164" s="5">
        <f t="shared" ref="K164:K181" si="64">I164</f>
        <v>1.7205870776055801</v>
      </c>
      <c r="L164" s="5">
        <f t="shared" ref="L164:L181" si="65">SQRT(J164^2+K164^2)</f>
        <v>104.77206307178874</v>
      </c>
      <c r="M164" s="5">
        <f t="shared" ref="M164:M181" si="66">ATAN(K164/J164)*180/PI()</f>
        <v>0.94096466717179128</v>
      </c>
      <c r="N164" s="7">
        <f t="shared" ref="N164:N181" si="67">$K$2*M164+$K$3*M164*M164+$K$4*M164*M164*M164</f>
        <v>6.2633828157084542E-2</v>
      </c>
      <c r="O164" s="7">
        <f t="shared" ref="O164:O181" si="68">N164+$E$4</f>
        <v>5.862633828157084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7.1307719992614684</v>
      </c>
    </row>
    <row r="165" spans="2:18" x14ac:dyDescent="0.25">
      <c r="E165" s="5">
        <f t="shared" si="60"/>
        <v>95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104.31091245510642</v>
      </c>
      <c r="K165" s="5">
        <f t="shared" si="64"/>
        <v>3.3888949875171859</v>
      </c>
      <c r="L165" s="5">
        <f t="shared" si="65"/>
        <v>104.36594782999528</v>
      </c>
      <c r="M165" s="5">
        <f t="shared" si="66"/>
        <v>1.8607938866298726</v>
      </c>
      <c r="N165" s="7">
        <f t="shared" si="67"/>
        <v>0.18350923091002855</v>
      </c>
      <c r="O165" s="7">
        <f t="shared" si="68"/>
        <v>5.9835092309100286</v>
      </c>
      <c r="P165" s="4">
        <v>10</v>
      </c>
      <c r="Q165" s="10">
        <f>P165/SUM(P163:P181)</f>
        <v>5.5555555555555552E-2</v>
      </c>
      <c r="R165" s="7">
        <f t="shared" si="69"/>
        <v>7.2214830805000449</v>
      </c>
    </row>
    <row r="166" spans="2:18" x14ac:dyDescent="0.25">
      <c r="E166" s="5">
        <f t="shared" si="60"/>
        <v>95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103.58098333451979</v>
      </c>
      <c r="K166" s="5">
        <f t="shared" si="64"/>
        <v>4.9542330380966888</v>
      </c>
      <c r="L166" s="5">
        <f t="shared" si="65"/>
        <v>103.69939504906398</v>
      </c>
      <c r="M166" s="5">
        <f t="shared" si="66"/>
        <v>2.7383451557388261</v>
      </c>
      <c r="N166" s="7">
        <f t="shared" si="67"/>
        <v>0.34459652100112581</v>
      </c>
      <c r="O166" s="7">
        <f t="shared" si="68"/>
        <v>6.1445965210011257</v>
      </c>
      <c r="P166" s="4">
        <v>10</v>
      </c>
      <c r="Q166" s="10">
        <f>P166/SUM(P163:P181)</f>
        <v>5.5555555555555552E-2</v>
      </c>
      <c r="R166" s="7">
        <f t="shared" si="69"/>
        <v>7.321475370765901</v>
      </c>
    </row>
    <row r="167" spans="2:18" x14ac:dyDescent="0.25">
      <c r="E167" s="5">
        <f t="shared" si="60"/>
        <v>95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102.59032537750085</v>
      </c>
      <c r="K167" s="5">
        <f t="shared" si="64"/>
        <v>6.3690392247765049</v>
      </c>
      <c r="L167" s="5">
        <f t="shared" si="65"/>
        <v>102.78783742110852</v>
      </c>
      <c r="M167" s="5">
        <f t="shared" si="66"/>
        <v>3.5524921326315049</v>
      </c>
      <c r="N167" s="7">
        <f t="shared" si="67"/>
        <v>0.52634805038411081</v>
      </c>
      <c r="O167" s="7">
        <f t="shared" si="68"/>
        <v>6.3263480503841105</v>
      </c>
      <c r="P167" s="4">
        <v>10</v>
      </c>
      <c r="Q167" s="10">
        <f>P167/SUM(P163:P181)</f>
        <v>5.5555555555555552E-2</v>
      </c>
      <c r="R167" s="7">
        <f t="shared" si="69"/>
        <v>7.4060958542720314</v>
      </c>
    </row>
    <row r="168" spans="2:18" x14ac:dyDescent="0.25">
      <c r="E168" s="5">
        <f t="shared" si="60"/>
        <v>95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101.3690392247765</v>
      </c>
      <c r="K168" s="5">
        <f t="shared" si="64"/>
        <v>7.5903253775008421</v>
      </c>
      <c r="L168" s="5">
        <f t="shared" si="65"/>
        <v>101.65281674744979</v>
      </c>
      <c r="M168" s="5">
        <f t="shared" si="66"/>
        <v>4.2822104064261639</v>
      </c>
      <c r="N168" s="7">
        <f t="shared" si="67"/>
        <v>0.70986406534399471</v>
      </c>
      <c r="O168" s="7">
        <f t="shared" si="68"/>
        <v>6.5098640653439945</v>
      </c>
      <c r="P168" s="4">
        <v>10</v>
      </c>
      <c r="Q168" s="10">
        <f>P168/SUM(P163:P181)</f>
        <v>5.5555555555555552E-2</v>
      </c>
      <c r="R168" s="7">
        <f t="shared" si="69"/>
        <v>7.4535564311461355</v>
      </c>
    </row>
    <row r="169" spans="2:18" x14ac:dyDescent="0.25">
      <c r="E169" s="5">
        <f t="shared" si="60"/>
        <v>95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99.954233038096689</v>
      </c>
      <c r="K169" s="5">
        <f t="shared" si="64"/>
        <v>8.5809833345197841</v>
      </c>
      <c r="L169" s="5">
        <f t="shared" si="65"/>
        <v>100.32189181440631</v>
      </c>
      <c r="M169" s="5">
        <f t="shared" si="66"/>
        <v>4.9067616776569967</v>
      </c>
      <c r="N169" s="7">
        <f t="shared" si="67"/>
        <v>0.87850048101190958</v>
      </c>
      <c r="O169" s="7">
        <f t="shared" si="68"/>
        <v>6.6785004810119091</v>
      </c>
      <c r="P169" s="4">
        <v>10</v>
      </c>
      <c r="Q169" s="10">
        <f>P169/SUM(P163:P181)</f>
        <v>5.5555555555555552E-2</v>
      </c>
      <c r="R169" s="7">
        <f t="shared" si="69"/>
        <v>7.4477171995577969</v>
      </c>
    </row>
    <row r="170" spans="2:18" x14ac:dyDescent="0.25">
      <c r="E170" s="5">
        <f t="shared" si="60"/>
        <v>95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98.38889498751719</v>
      </c>
      <c r="K170" s="5">
        <f t="shared" si="64"/>
        <v>9.310912455106422</v>
      </c>
      <c r="L170" s="5">
        <f t="shared" si="65"/>
        <v>98.828476400333827</v>
      </c>
      <c r="M170" s="5">
        <f t="shared" si="66"/>
        <v>5.4060162594727856</v>
      </c>
      <c r="N170" s="7">
        <f t="shared" si="67"/>
        <v>1.0187642535250223</v>
      </c>
      <c r="O170" s="7">
        <f t="shared" si="68"/>
        <v>6.8187642535250221</v>
      </c>
      <c r="P170" s="4">
        <v>10</v>
      </c>
      <c r="Q170" s="10">
        <f>P170/SUM(P163:P181)</f>
        <v>5.5555555555555552E-2</v>
      </c>
      <c r="R170" s="7">
        <f t="shared" si="69"/>
        <v>7.3794274148664103</v>
      </c>
    </row>
    <row r="171" spans="2:18" x14ac:dyDescent="0.25">
      <c r="E171" s="5">
        <f t="shared" si="60"/>
        <v>95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96.720587077605586</v>
      </c>
      <c r="K171" s="5">
        <f t="shared" si="64"/>
        <v>9.7579342122936907</v>
      </c>
      <c r="L171" s="5">
        <f t="shared" si="65"/>
        <v>97.211569500384755</v>
      </c>
      <c r="M171" s="5">
        <f t="shared" si="66"/>
        <v>5.7609563411409832</v>
      </c>
      <c r="N171" s="7">
        <f t="shared" si="67"/>
        <v>1.1204783483407803</v>
      </c>
      <c r="O171" s="7">
        <f t="shared" si="68"/>
        <v>6.9204783483407804</v>
      </c>
      <c r="P171" s="4">
        <v>10</v>
      </c>
      <c r="Q171" s="10">
        <f>P171/SUM(P163:P181)</f>
        <v>5.5555555555555552E-2</v>
      </c>
      <c r="R171" s="7">
        <f t="shared" si="69"/>
        <v>7.2464418845461642</v>
      </c>
    </row>
    <row r="172" spans="2:18" x14ac:dyDescent="0.25">
      <c r="E172" s="5">
        <f t="shared" si="60"/>
        <v>95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95</v>
      </c>
      <c r="K172" s="5">
        <f t="shared" si="64"/>
        <v>9.9084660761933794</v>
      </c>
      <c r="L172" s="5">
        <f t="shared" si="65"/>
        <v>95.515327042224357</v>
      </c>
      <c r="M172" s="5">
        <f t="shared" si="66"/>
        <v>5.9544001442284777</v>
      </c>
      <c r="N172" s="7">
        <f t="shared" si="67"/>
        <v>1.1763742407025783</v>
      </c>
      <c r="O172" s="7">
        <f t="shared" si="68"/>
        <v>6.9763742407025777</v>
      </c>
      <c r="P172" s="4">
        <v>10</v>
      </c>
      <c r="Q172" s="10">
        <f>P172/SUM(P163:P181)</f>
        <v>5.5555555555555552E-2</v>
      </c>
      <c r="R172" s="7">
        <f t="shared" si="69"/>
        <v>7.0522661384503182</v>
      </c>
    </row>
    <row r="173" spans="2:18" x14ac:dyDescent="0.25">
      <c r="E173" s="5">
        <f t="shared" si="60"/>
        <v>95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93.279412922394414</v>
      </c>
      <c r="K173" s="5">
        <f t="shared" si="64"/>
        <v>9.7579342122936907</v>
      </c>
      <c r="L173" s="5">
        <f t="shared" si="65"/>
        <v>93.788411625520212</v>
      </c>
      <c r="M173" s="5">
        <f t="shared" si="66"/>
        <v>5.971975076860419</v>
      </c>
      <c r="N173" s="7">
        <f t="shared" si="67"/>
        <v>1.1814642014340175</v>
      </c>
      <c r="O173" s="7">
        <f t="shared" si="68"/>
        <v>6.9814642014340169</v>
      </c>
      <c r="P173" s="4">
        <v>10</v>
      </c>
      <c r="Q173" s="10">
        <f>P173/SUM(P163:P181)</f>
        <v>5.5555555555555552E-2</v>
      </c>
      <c r="R173" s="7">
        <f t="shared" si="69"/>
        <v>6.8045226890947177</v>
      </c>
    </row>
    <row r="174" spans="2:18" x14ac:dyDescent="0.25">
      <c r="E174" s="5">
        <f t="shared" si="60"/>
        <v>95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91.61110501248281</v>
      </c>
      <c r="K174" s="5">
        <f t="shared" si="64"/>
        <v>9.3109124551064237</v>
      </c>
      <c r="L174" s="5">
        <f t="shared" si="65"/>
        <v>92.083047583986968</v>
      </c>
      <c r="M174" s="5">
        <f t="shared" si="66"/>
        <v>5.8033401498808752</v>
      </c>
      <c r="N174" s="7">
        <f t="shared" si="67"/>
        <v>1.1327027941272292</v>
      </c>
      <c r="O174" s="7">
        <f t="shared" si="68"/>
        <v>6.9327027941272288</v>
      </c>
      <c r="P174" s="4">
        <v>10</v>
      </c>
      <c r="Q174" s="10">
        <f>P174/SUM(P163:P181)</f>
        <v>5.5555555555555552E-2</v>
      </c>
      <c r="R174" s="7">
        <f t="shared" si="69"/>
        <v>6.5135048420707689</v>
      </c>
    </row>
    <row r="175" spans="2:18" x14ac:dyDescent="0.25">
      <c r="E175" s="5">
        <f t="shared" si="60"/>
        <v>95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90.045766961903311</v>
      </c>
      <c r="K175" s="5">
        <f t="shared" si="64"/>
        <v>8.5809833345197841</v>
      </c>
      <c r="L175" s="5">
        <f t="shared" si="65"/>
        <v>90.453708728524248</v>
      </c>
      <c r="M175" s="5">
        <f t="shared" si="66"/>
        <v>5.4436084926512658</v>
      </c>
      <c r="N175" s="7">
        <f t="shared" si="67"/>
        <v>1.0294720889523907</v>
      </c>
      <c r="O175" s="7">
        <f t="shared" si="68"/>
        <v>6.8294720889523903</v>
      </c>
      <c r="P175" s="4">
        <v>10</v>
      </c>
      <c r="Q175" s="10">
        <f>P175/SUM(P163:P181)</f>
        <v>5.5555555555555552E-2</v>
      </c>
      <c r="R175" s="7">
        <f t="shared" si="69"/>
        <v>6.1914544239308942</v>
      </c>
    </row>
    <row r="176" spans="2:18" x14ac:dyDescent="0.25">
      <c r="E176" s="5">
        <f t="shared" si="60"/>
        <v>95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88.6309607752235</v>
      </c>
      <c r="K176" s="5">
        <f t="shared" si="64"/>
        <v>7.5903253775008421</v>
      </c>
      <c r="L176" s="5">
        <f t="shared" si="65"/>
        <v>88.955383464271236</v>
      </c>
      <c r="M176" s="5">
        <f t="shared" si="66"/>
        <v>4.8948478928962018</v>
      </c>
      <c r="N176" s="7">
        <f t="shared" si="67"/>
        <v>0.87520465253857738</v>
      </c>
      <c r="O176" s="7">
        <f t="shared" si="68"/>
        <v>6.6752046525385769</v>
      </c>
      <c r="P176" s="4">
        <v>10</v>
      </c>
      <c r="Q176" s="10">
        <f>P176/SUM(P163:P181)</f>
        <v>5.5555555555555552E-2</v>
      </c>
      <c r="R176" s="7">
        <f t="shared" si="69"/>
        <v>5.8527752441475629</v>
      </c>
    </row>
    <row r="177" spans="2:18" x14ac:dyDescent="0.25">
      <c r="E177" s="5">
        <f t="shared" si="60"/>
        <v>95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87.409674622499153</v>
      </c>
      <c r="K177" s="5">
        <f t="shared" si="64"/>
        <v>6.3690392247765075</v>
      </c>
      <c r="L177" s="5">
        <f t="shared" si="65"/>
        <v>87.6414050449781</v>
      </c>
      <c r="M177" s="5">
        <f t="shared" si="66"/>
        <v>4.1674483871677781</v>
      </c>
      <c r="N177" s="7">
        <f t="shared" si="67"/>
        <v>0.67992627782595738</v>
      </c>
      <c r="O177" s="7">
        <f t="shared" si="68"/>
        <v>6.4799262778259568</v>
      </c>
      <c r="P177" s="4">
        <v>10</v>
      </c>
      <c r="Q177" s="10">
        <f>P177/SUM(P163:P181)</f>
        <v>5.5555555555555552E-2</v>
      </c>
      <c r="R177" s="7">
        <f t="shared" si="69"/>
        <v>5.5149492110716754</v>
      </c>
    </row>
    <row r="178" spans="2:18" x14ac:dyDescent="0.25">
      <c r="E178" s="5">
        <f t="shared" si="60"/>
        <v>95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86.419016665480214</v>
      </c>
      <c r="K178" s="5">
        <f t="shared" si="64"/>
        <v>4.9542330380966888</v>
      </c>
      <c r="L178" s="5">
        <f t="shared" si="65"/>
        <v>86.560908419588088</v>
      </c>
      <c r="M178" s="5">
        <f t="shared" si="66"/>
        <v>3.281063603051813</v>
      </c>
      <c r="N178" s="7">
        <f t="shared" si="67"/>
        <v>0.46274453346451466</v>
      </c>
      <c r="O178" s="7">
        <f t="shared" si="68"/>
        <v>6.2627445334645149</v>
      </c>
      <c r="P178" s="4">
        <v>10</v>
      </c>
      <c r="Q178" s="10">
        <f>P178/SUM(P163:P181)</f>
        <v>5.5555555555555552E-2</v>
      </c>
      <c r="R178" s="7">
        <f t="shared" si="69"/>
        <v>5.1994941871569784</v>
      </c>
    </row>
    <row r="179" spans="2:18" x14ac:dyDescent="0.25">
      <c r="E179" s="5">
        <f t="shared" si="60"/>
        <v>95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85.689087544893582</v>
      </c>
      <c r="K179" s="5">
        <f t="shared" si="64"/>
        <v>3.3888949875171877</v>
      </c>
      <c r="L179" s="5">
        <f t="shared" si="65"/>
        <v>85.756074615812821</v>
      </c>
      <c r="M179" s="5">
        <f t="shared" si="66"/>
        <v>2.2647952832413298</v>
      </c>
      <c r="N179" s="7">
        <f t="shared" si="67"/>
        <v>0.25265771954447941</v>
      </c>
      <c r="O179" s="7">
        <f t="shared" si="68"/>
        <v>6.0526577195444791</v>
      </c>
      <c r="P179" s="4">
        <v>10</v>
      </c>
      <c r="Q179" s="10">
        <f>P179/SUM(P163:P181)</f>
        <v>5.5555555555555552E-2</v>
      </c>
      <c r="R179" s="7">
        <f t="shared" si="69"/>
        <v>4.9320638631104812</v>
      </c>
    </row>
    <row r="180" spans="2:18" x14ac:dyDescent="0.25">
      <c r="E180" s="5">
        <f t="shared" si="60"/>
        <v>95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85.242065787706309</v>
      </c>
      <c r="K180" s="5">
        <f t="shared" si="64"/>
        <v>1.7205870776055794</v>
      </c>
      <c r="L180" s="5">
        <f t="shared" si="65"/>
        <v>85.259428802023265</v>
      </c>
      <c r="M180" s="5">
        <f t="shared" si="66"/>
        <v>1.1563421411105963</v>
      </c>
      <c r="N180" s="7">
        <f t="shared" si="67"/>
        <v>8.6022993497114661E-2</v>
      </c>
      <c r="O180" s="7">
        <f t="shared" si="68"/>
        <v>5.8860229934971144</v>
      </c>
      <c r="P180" s="4">
        <v>10</v>
      </c>
      <c r="Q180" s="10">
        <f>P180/SUM(P163:P181)</f>
        <v>5.5555555555555552E-2</v>
      </c>
      <c r="R180" s="7">
        <f t="shared" si="69"/>
        <v>4.7408867522180467</v>
      </c>
    </row>
    <row r="181" spans="2:18" x14ac:dyDescent="0.25">
      <c r="E181" s="5">
        <f t="shared" si="60"/>
        <v>95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85.091533923806622</v>
      </c>
      <c r="K181" s="5">
        <f t="shared" si="64"/>
        <v>1.2139341903762796E-15</v>
      </c>
      <c r="L181" s="5">
        <f t="shared" si="65"/>
        <v>85.091533923806622</v>
      </c>
      <c r="M181" s="5">
        <f t="shared" si="66"/>
        <v>8.1739395810482659E-16</v>
      </c>
      <c r="N181" s="7">
        <f t="shared" si="67"/>
        <v>2.4556149289385227E-17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4.6532189522367569</v>
      </c>
    </row>
    <row r="182" spans="2:18" x14ac:dyDescent="0.25">
      <c r="R182" s="7">
        <f>SUMPRODUCT(Q163:Q181,R163:R181)</f>
        <v>6.5151100775627118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95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105.19614512198494</v>
      </c>
      <c r="K186" s="5">
        <f>I186</f>
        <v>0</v>
      </c>
      <c r="L186" s="5">
        <f>SQRT(J186^2+K186^2)</f>
        <v>105.19614512198494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7.1118147259223434</v>
      </c>
    </row>
    <row r="187" spans="2:18" x14ac:dyDescent="0.25">
      <c r="E187" s="5">
        <f t="shared" si="70"/>
        <v>95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105.04124276696838</v>
      </c>
      <c r="K187" s="5">
        <f t="shared" ref="K187:K204" si="74">I187</f>
        <v>1.7705420196602459</v>
      </c>
      <c r="L187" s="5">
        <f t="shared" ref="L187:L204" si="75">SQRT(J187^2+K187^2)</f>
        <v>105.05616355584554</v>
      </c>
      <c r="M187" s="5">
        <f t="shared" ref="M187:M204" si="76">ATAN(K187/J187)*180/PI()</f>
        <v>0.96566812105256661</v>
      </c>
      <c r="N187" s="7">
        <f t="shared" ref="N187:N204" si="77">$K$2*M187+$K$3*M187*M187+$K$4*M187*M187*M187</f>
        <v>6.5154998330683417E-2</v>
      </c>
      <c r="O187" s="7">
        <f t="shared" ref="O187:O204" si="78">N187+$E$4</f>
        <v>5.8651549983306834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7.1725792829894042</v>
      </c>
    </row>
    <row r="188" spans="2:18" x14ac:dyDescent="0.25">
      <c r="E188" s="5">
        <f t="shared" si="70"/>
        <v>95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104.58124233159148</v>
      </c>
      <c r="K188" s="5">
        <f t="shared" si="74"/>
        <v>3.4872870159906073</v>
      </c>
      <c r="L188" s="5">
        <f t="shared" si="75"/>
        <v>104.63936839617755</v>
      </c>
      <c r="M188" s="5">
        <f t="shared" si="76"/>
        <v>1.9098340912587608</v>
      </c>
      <c r="N188" s="7">
        <f t="shared" si="77"/>
        <v>0.19141616793851382</v>
      </c>
      <c r="O188" s="7">
        <f t="shared" si="78"/>
        <v>5.9914161679385138</v>
      </c>
      <c r="P188" s="4">
        <v>10</v>
      </c>
      <c r="Q188" s="10">
        <f>P188/SUM(P186:P204)</f>
        <v>5.5555555555555552E-2</v>
      </c>
      <c r="R188" s="7">
        <f t="shared" si="79"/>
        <v>7.2689636256501018</v>
      </c>
    </row>
    <row r="189" spans="2:18" x14ac:dyDescent="0.25">
      <c r="E189" s="5">
        <f t="shared" si="70"/>
        <v>95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103.83012069631174</v>
      </c>
      <c r="K189" s="5">
        <f t="shared" si="74"/>
        <v>5.0980725609924695</v>
      </c>
      <c r="L189" s="5">
        <f t="shared" si="75"/>
        <v>103.95520336975829</v>
      </c>
      <c r="M189" s="5">
        <f t="shared" si="76"/>
        <v>2.8109728292597609</v>
      </c>
      <c r="N189" s="7">
        <f t="shared" si="77"/>
        <v>0.35965592739240149</v>
      </c>
      <c r="O189" s="7">
        <f t="shared" si="78"/>
        <v>6.159655927392401</v>
      </c>
      <c r="P189" s="4">
        <v>10</v>
      </c>
      <c r="Q189" s="10">
        <f>P189/SUM(P186:P204)</f>
        <v>5.5555555555555552E-2</v>
      </c>
      <c r="R189" s="7">
        <f t="shared" si="79"/>
        <v>7.375673911474931</v>
      </c>
    </row>
    <row r="190" spans="2:18" x14ac:dyDescent="0.25">
      <c r="E190" s="5">
        <f t="shared" si="70"/>
        <v>95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102.81070031193124</v>
      </c>
      <c r="K190" s="5">
        <f t="shared" si="74"/>
        <v>6.5539557509777673</v>
      </c>
      <c r="L190" s="5">
        <f t="shared" si="75"/>
        <v>103.01938863444839</v>
      </c>
      <c r="M190" s="5">
        <f t="shared" si="76"/>
        <v>3.6475441778683702</v>
      </c>
      <c r="N190" s="7">
        <f t="shared" si="77"/>
        <v>0.54926565318757514</v>
      </c>
      <c r="O190" s="7">
        <f t="shared" si="78"/>
        <v>6.3492656531875751</v>
      </c>
      <c r="P190" s="4">
        <v>10</v>
      </c>
      <c r="Q190" s="10">
        <f>P190/SUM(P186:P204)</f>
        <v>5.5555555555555552E-2</v>
      </c>
      <c r="R190" s="7">
        <f t="shared" si="79"/>
        <v>7.4664510848947563</v>
      </c>
    </row>
    <row r="191" spans="2:18" x14ac:dyDescent="0.25">
      <c r="E191" s="5">
        <f t="shared" si="70"/>
        <v>95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101.55395575097776</v>
      </c>
      <c r="K191" s="5">
        <f t="shared" si="74"/>
        <v>7.8107003119312379</v>
      </c>
      <c r="L191" s="5">
        <f t="shared" si="75"/>
        <v>101.85388047607393</v>
      </c>
      <c r="M191" s="5">
        <f t="shared" si="76"/>
        <v>4.3980645931561213</v>
      </c>
      <c r="N191" s="7">
        <f t="shared" si="77"/>
        <v>0.74044615604316832</v>
      </c>
      <c r="O191" s="7">
        <f t="shared" si="78"/>
        <v>6.5404461560431679</v>
      </c>
      <c r="P191" s="4">
        <v>10</v>
      </c>
      <c r="Q191" s="10">
        <f>P191/SUM(P186:P204)</f>
        <v>5.5555555555555552E-2</v>
      </c>
      <c r="R191" s="7">
        <f t="shared" si="79"/>
        <v>7.5182250779782231</v>
      </c>
    </row>
    <row r="192" spans="2:18" x14ac:dyDescent="0.25">
      <c r="E192" s="5">
        <f t="shared" si="70"/>
        <v>95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100.09807256099248</v>
      </c>
      <c r="K192" s="5">
        <f t="shared" si="74"/>
        <v>8.8301206963117416</v>
      </c>
      <c r="L192" s="5">
        <f t="shared" si="75"/>
        <v>100.4867909823831</v>
      </c>
      <c r="M192" s="5">
        <f t="shared" si="76"/>
        <v>5.0412798033003945</v>
      </c>
      <c r="N192" s="7">
        <f t="shared" si="77"/>
        <v>0.9158948163233116</v>
      </c>
      <c r="O192" s="7">
        <f t="shared" si="78"/>
        <v>6.7158948163233116</v>
      </c>
      <c r="P192" s="4">
        <v>10</v>
      </c>
      <c r="Q192" s="10">
        <f>P192/SUM(P186:P204)</f>
        <v>5.5555555555555552E-2</v>
      </c>
      <c r="R192" s="7">
        <f t="shared" si="79"/>
        <v>7.5140595019817242</v>
      </c>
    </row>
    <row r="193" spans="2:18" x14ac:dyDescent="0.25">
      <c r="E193" s="5">
        <f t="shared" si="70"/>
        <v>95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98.487287015990603</v>
      </c>
      <c r="K193" s="5">
        <f t="shared" si="74"/>
        <v>9.5812423315914845</v>
      </c>
      <c r="L193" s="5">
        <f t="shared" si="75"/>
        <v>98.952240542530376</v>
      </c>
      <c r="M193" s="5">
        <f t="shared" si="76"/>
        <v>5.5564804144896689</v>
      </c>
      <c r="N193" s="7">
        <f t="shared" si="77"/>
        <v>1.0617224436719217</v>
      </c>
      <c r="O193" s="7">
        <f t="shared" si="78"/>
        <v>6.8617224436719217</v>
      </c>
      <c r="P193" s="4">
        <v>10</v>
      </c>
      <c r="Q193" s="10">
        <f>P193/SUM(P186:P204)</f>
        <v>5.5555555555555552E-2</v>
      </c>
      <c r="R193" s="7">
        <f t="shared" si="79"/>
        <v>7.4445285670716483</v>
      </c>
    </row>
    <row r="194" spans="2:18" x14ac:dyDescent="0.25">
      <c r="E194" s="5">
        <f t="shared" si="70"/>
        <v>95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96.77054201966024</v>
      </c>
      <c r="K194" s="5">
        <f t="shared" si="74"/>
        <v>10.041242766968375</v>
      </c>
      <c r="L194" s="5">
        <f t="shared" si="75"/>
        <v>97.290104116934856</v>
      </c>
      <c r="M194" s="5">
        <f t="shared" si="76"/>
        <v>5.9240059980360495</v>
      </c>
      <c r="N194" s="7">
        <f t="shared" si="77"/>
        <v>1.167575721958158</v>
      </c>
      <c r="O194" s="7">
        <f t="shared" si="78"/>
        <v>6.9675757219581573</v>
      </c>
      <c r="P194" s="4">
        <v>10</v>
      </c>
      <c r="Q194" s="10">
        <f>P194/SUM(P186:P204)</f>
        <v>5.5555555555555552E-2</v>
      </c>
      <c r="R194" s="7">
        <f t="shared" si="79"/>
        <v>7.3075504607027018</v>
      </c>
    </row>
    <row r="195" spans="2:18" x14ac:dyDescent="0.25">
      <c r="E195" s="5">
        <f t="shared" si="70"/>
        <v>95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95</v>
      </c>
      <c r="K195" s="5">
        <f t="shared" si="74"/>
        <v>10.196145121984941</v>
      </c>
      <c r="L195" s="5">
        <f t="shared" si="75"/>
        <v>95.545598409076788</v>
      </c>
      <c r="M195" s="5">
        <f t="shared" si="76"/>
        <v>6.1259820015156086</v>
      </c>
      <c r="N195" s="7">
        <f t="shared" si="77"/>
        <v>1.2261293945740714</v>
      </c>
      <c r="O195" s="7">
        <f t="shared" si="78"/>
        <v>7.0261293945740713</v>
      </c>
      <c r="P195" s="4">
        <v>10</v>
      </c>
      <c r="Q195" s="10">
        <f>P195/SUM(P186:P204)</f>
        <v>5.5555555555555552E-2</v>
      </c>
      <c r="R195" s="7">
        <f t="shared" si="79"/>
        <v>7.1070652477859264</v>
      </c>
    </row>
    <row r="196" spans="2:18" x14ac:dyDescent="0.25">
      <c r="E196" s="5">
        <f t="shared" si="70"/>
        <v>95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93.22945798033976</v>
      </c>
      <c r="K196" s="5">
        <f t="shared" si="74"/>
        <v>10.041242766968375</v>
      </c>
      <c r="L196" s="5">
        <f t="shared" si="75"/>
        <v>93.768642901628539</v>
      </c>
      <c r="M196" s="5">
        <f t="shared" si="76"/>
        <v>6.1473226634154541</v>
      </c>
      <c r="N196" s="7">
        <f t="shared" si="77"/>
        <v>1.2323259418747154</v>
      </c>
      <c r="O196" s="7">
        <f t="shared" si="78"/>
        <v>7.0323259418747153</v>
      </c>
      <c r="P196" s="4">
        <v>10</v>
      </c>
      <c r="Q196" s="10">
        <f>P196/SUM(P186:P204)</f>
        <v>5.5555555555555552E-2</v>
      </c>
      <c r="R196" s="7">
        <f t="shared" si="79"/>
        <v>6.8512062573727706</v>
      </c>
    </row>
    <row r="197" spans="2:18" x14ac:dyDescent="0.25">
      <c r="E197" s="5">
        <f t="shared" si="70"/>
        <v>95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91.512712984009397</v>
      </c>
      <c r="K197" s="5">
        <f t="shared" si="74"/>
        <v>9.5812423315914845</v>
      </c>
      <c r="L197" s="5">
        <f t="shared" si="75"/>
        <v>92.012916714504613</v>
      </c>
      <c r="M197" s="5">
        <f t="shared" si="76"/>
        <v>5.9770052163019267</v>
      </c>
      <c r="N197" s="7">
        <f t="shared" si="77"/>
        <v>1.1829213093523889</v>
      </c>
      <c r="O197" s="7">
        <f t="shared" si="78"/>
        <v>6.9829213093523883</v>
      </c>
      <c r="P197" s="4">
        <v>10</v>
      </c>
      <c r="Q197" s="10">
        <f>P197/SUM(P186:P204)</f>
        <v>5.5555555555555552E-2</v>
      </c>
      <c r="R197" s="7">
        <f t="shared" si="79"/>
        <v>6.5506973147010106</v>
      </c>
    </row>
    <row r="198" spans="2:18" x14ac:dyDescent="0.25">
      <c r="E198" s="5">
        <f t="shared" si="70"/>
        <v>95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89.901927439007537</v>
      </c>
      <c r="K198" s="5">
        <f t="shared" si="74"/>
        <v>8.8301206963117433</v>
      </c>
      <c r="L198" s="5">
        <f t="shared" si="75"/>
        <v>90.334531541155442</v>
      </c>
      <c r="M198" s="5">
        <f t="shared" si="76"/>
        <v>5.6095692970893083</v>
      </c>
      <c r="N198" s="7">
        <f t="shared" si="77"/>
        <v>1.0769391925564349</v>
      </c>
      <c r="O198" s="7">
        <f t="shared" si="78"/>
        <v>6.8769391925564349</v>
      </c>
      <c r="P198" s="4">
        <v>10</v>
      </c>
      <c r="Q198" s="10">
        <f>P198/SUM(P186:P204)</f>
        <v>5.5555555555555552E-2</v>
      </c>
      <c r="R198" s="7">
        <f t="shared" si="79"/>
        <v>6.2180694314950964</v>
      </c>
    </row>
    <row r="199" spans="2:18" x14ac:dyDescent="0.25">
      <c r="E199" s="5">
        <f t="shared" si="70"/>
        <v>95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88.446044249022236</v>
      </c>
      <c r="K199" s="5">
        <f t="shared" si="74"/>
        <v>7.8107003119312379</v>
      </c>
      <c r="L199" s="5">
        <f t="shared" si="75"/>
        <v>88.790257250797524</v>
      </c>
      <c r="M199" s="5">
        <f t="shared" si="76"/>
        <v>5.0467176827193816</v>
      </c>
      <c r="N199" s="7">
        <f t="shared" si="77"/>
        <v>0.91741323478241554</v>
      </c>
      <c r="O199" s="7">
        <f t="shared" si="78"/>
        <v>6.7174132347824154</v>
      </c>
      <c r="P199" s="4">
        <v>10</v>
      </c>
      <c r="Q199" s="10">
        <f>P199/SUM(P186:P204)</f>
        <v>5.5555555555555552E-2</v>
      </c>
      <c r="R199" s="7">
        <f t="shared" si="79"/>
        <v>5.8679375549299397</v>
      </c>
    </row>
    <row r="200" spans="2:18" x14ac:dyDescent="0.25">
      <c r="E200" s="5">
        <f t="shared" si="70"/>
        <v>95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87.189299688068758</v>
      </c>
      <c r="K200" s="5">
        <f t="shared" si="74"/>
        <v>6.5539557509777699</v>
      </c>
      <c r="L200" s="5">
        <f t="shared" si="75"/>
        <v>87.435280728557402</v>
      </c>
      <c r="M200" s="5">
        <f t="shared" si="76"/>
        <v>4.2987972460651971</v>
      </c>
      <c r="N200" s="7">
        <f t="shared" si="77"/>
        <v>0.7142208147250253</v>
      </c>
      <c r="O200" s="7">
        <f t="shared" si="78"/>
        <v>6.5142208147250251</v>
      </c>
      <c r="P200" s="4">
        <v>10</v>
      </c>
      <c r="Q200" s="10">
        <f>P200/SUM(P186:P204)</f>
        <v>5.5555555555555552E-2</v>
      </c>
      <c r="R200" s="7">
        <f t="shared" si="79"/>
        <v>5.5180887716010822</v>
      </c>
    </row>
    <row r="201" spans="2:18" x14ac:dyDescent="0.25">
      <c r="E201" s="5">
        <f t="shared" si="70"/>
        <v>95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86.169879303688262</v>
      </c>
      <c r="K201" s="5">
        <f t="shared" si="74"/>
        <v>5.0980725609924695</v>
      </c>
      <c r="L201" s="5">
        <f t="shared" si="75"/>
        <v>86.320556318001948</v>
      </c>
      <c r="M201" s="5">
        <f t="shared" si="76"/>
        <v>3.3858460841040778</v>
      </c>
      <c r="N201" s="7">
        <f t="shared" si="77"/>
        <v>0.4869654471640984</v>
      </c>
      <c r="O201" s="7">
        <f t="shared" si="78"/>
        <v>6.2869654471640981</v>
      </c>
      <c r="P201" s="4">
        <v>10</v>
      </c>
      <c r="Q201" s="10">
        <f>P201/SUM(P186:P204)</f>
        <v>5.5555555555555552E-2</v>
      </c>
      <c r="R201" s="7">
        <f t="shared" si="79"/>
        <v>5.1906569119149086</v>
      </c>
    </row>
    <row r="202" spans="2:18" x14ac:dyDescent="0.25">
      <c r="E202" s="5">
        <f t="shared" si="70"/>
        <v>95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85.418757668408517</v>
      </c>
      <c r="K202" s="5">
        <f t="shared" si="74"/>
        <v>3.4872870159906091</v>
      </c>
      <c r="L202" s="5">
        <f t="shared" si="75"/>
        <v>85.489913629305974</v>
      </c>
      <c r="M202" s="5">
        <f t="shared" si="76"/>
        <v>2.3378463391449498</v>
      </c>
      <c r="N202" s="7">
        <f t="shared" si="77"/>
        <v>0.26610373404455484</v>
      </c>
      <c r="O202" s="7">
        <f t="shared" si="78"/>
        <v>6.0661037340445549</v>
      </c>
      <c r="P202" s="4">
        <v>10</v>
      </c>
      <c r="Q202" s="10">
        <f>P202/SUM(P186:P204)</f>
        <v>5.5555555555555552E-2</v>
      </c>
      <c r="R202" s="7">
        <f t="shared" si="79"/>
        <v>4.9123847987705798</v>
      </c>
    </row>
    <row r="203" spans="2:18" x14ac:dyDescent="0.25">
      <c r="E203" s="5">
        <f t="shared" si="70"/>
        <v>95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84.958757233031619</v>
      </c>
      <c r="K203" s="5">
        <f t="shared" si="74"/>
        <v>1.7705420196602455</v>
      </c>
      <c r="L203" s="5">
        <f t="shared" si="75"/>
        <v>84.977204294002192</v>
      </c>
      <c r="M203" s="5">
        <f t="shared" si="76"/>
        <v>1.1938722539882702</v>
      </c>
      <c r="N203" s="7">
        <f t="shared" si="77"/>
        <v>9.0419501631398599E-2</v>
      </c>
      <c r="O203" s="7">
        <f t="shared" si="78"/>
        <v>5.8904195016313983</v>
      </c>
      <c r="P203" s="4">
        <v>10</v>
      </c>
      <c r="Q203" s="10">
        <f>P203/SUM(P186:P204)</f>
        <v>5.5555555555555552E-2</v>
      </c>
      <c r="R203" s="7">
        <f t="shared" si="79"/>
        <v>4.7130700270483707</v>
      </c>
    </row>
    <row r="204" spans="2:18" x14ac:dyDescent="0.25">
      <c r="E204" s="5">
        <f t="shared" si="70"/>
        <v>95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84.803854878015059</v>
      </c>
      <c r="K204" s="5">
        <f t="shared" si="74"/>
        <v>1.2491791442223913E-15</v>
      </c>
      <c r="L204" s="5">
        <f t="shared" si="75"/>
        <v>84.803854878015059</v>
      </c>
      <c r="M204" s="5">
        <f t="shared" si="76"/>
        <v>8.4397923800350526E-16</v>
      </c>
      <c r="N204" s="7">
        <f t="shared" si="77"/>
        <v>2.5354824268101331E-17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4.6218087592902322</v>
      </c>
    </row>
    <row r="205" spans="2:18" x14ac:dyDescent="0.25">
      <c r="R205" s="7">
        <f>SUMPRODUCT(Q186:Q204,R186:R204)</f>
        <v>6.5480010872760799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95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105.4546028780268</v>
      </c>
      <c r="K209" s="5">
        <f>I209</f>
        <v>0</v>
      </c>
      <c r="L209" s="5">
        <f>SQRT(J209^2+K209^2)</f>
        <v>105.4546028780268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7.1468038731680403</v>
      </c>
    </row>
    <row r="210" spans="2:18" x14ac:dyDescent="0.25">
      <c r="E210" s="5">
        <f t="shared" si="80"/>
        <v>95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105.29577396894453</v>
      </c>
      <c r="K210" s="5">
        <f t="shared" ref="K210:K227" si="84">I210</f>
        <v>1.8154227380007986</v>
      </c>
      <c r="L210" s="5">
        <f t="shared" ref="L210:L227" si="85">SQRT(J210^2+K210^2)</f>
        <v>105.31142281555552</v>
      </c>
      <c r="M210" s="5">
        <f t="shared" ref="M210:M227" si="86">ATAN(K210/J210)*180/PI()</f>
        <v>0.98774862750022241</v>
      </c>
      <c r="N210" s="7">
        <f t="shared" ref="N210:N227" si="87">$K$2*M210+$K$3*M210*M210+$K$4*M210*M210*M210</f>
        <v>6.7444273271213509E-2</v>
      </c>
      <c r="O210" s="7">
        <f t="shared" ref="O210:O227" si="88">N210+$E$4</f>
        <v>5.8674442732712135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7.2102898532215738</v>
      </c>
    </row>
    <row r="211" spans="2:18" x14ac:dyDescent="0.25">
      <c r="E211" s="5">
        <f t="shared" si="80"/>
        <v>95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104.8241131777289</v>
      </c>
      <c r="K211" s="5">
        <f t="shared" si="84"/>
        <v>3.5756847747556737</v>
      </c>
      <c r="L211" s="5">
        <f t="shared" si="85"/>
        <v>104.88508104161305</v>
      </c>
      <c r="M211" s="5">
        <f t="shared" si="86"/>
        <v>1.953674915078164</v>
      </c>
      <c r="N211" s="7">
        <f t="shared" si="87"/>
        <v>0.19860134653703376</v>
      </c>
      <c r="O211" s="7">
        <f t="shared" si="88"/>
        <v>5.9986013465370336</v>
      </c>
      <c r="P211" s="4">
        <v>10</v>
      </c>
      <c r="Q211" s="10">
        <f>P211/SUM(P209:P227)</f>
        <v>5.5555555555555552E-2</v>
      </c>
      <c r="R211" s="7">
        <f t="shared" si="89"/>
        <v>7.3118997153918999</v>
      </c>
    </row>
    <row r="212" spans="2:18" x14ac:dyDescent="0.25">
      <c r="E212" s="5">
        <f t="shared" si="80"/>
        <v>95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104.05395167884912</v>
      </c>
      <c r="K212" s="5">
        <f t="shared" si="84"/>
        <v>5.2273014390133978</v>
      </c>
      <c r="L212" s="5">
        <f t="shared" si="85"/>
        <v>104.18516948356219</v>
      </c>
      <c r="M212" s="5">
        <f t="shared" si="86"/>
        <v>2.875919032838171</v>
      </c>
      <c r="N212" s="7">
        <f t="shared" si="87"/>
        <v>0.37332692713824434</v>
      </c>
      <c r="O212" s="7">
        <f t="shared" si="88"/>
        <v>6.1733269271382438</v>
      </c>
      <c r="P212" s="4">
        <v>10</v>
      </c>
      <c r="Q212" s="10">
        <f>P212/SUM(P209:P227)</f>
        <v>5.5555555555555552E-2</v>
      </c>
      <c r="R212" s="7">
        <f t="shared" si="89"/>
        <v>7.4247848154243465</v>
      </c>
    </row>
    <row r="213" spans="2:18" x14ac:dyDescent="0.25">
      <c r="E213" s="5">
        <f t="shared" si="80"/>
        <v>95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103.0086904397281</v>
      </c>
      <c r="K213" s="5">
        <f t="shared" si="84"/>
        <v>6.7200891941888594</v>
      </c>
      <c r="L213" s="5">
        <f t="shared" si="85"/>
        <v>103.22766056094454</v>
      </c>
      <c r="M213" s="5">
        <f t="shared" si="86"/>
        <v>3.7325773557555033</v>
      </c>
      <c r="N213" s="7">
        <f t="shared" si="87"/>
        <v>0.57003609749180451</v>
      </c>
      <c r="O213" s="7">
        <f t="shared" si="88"/>
        <v>6.3700360974918047</v>
      </c>
      <c r="P213" s="4">
        <v>10</v>
      </c>
      <c r="Q213" s="10">
        <f>P213/SUM(P209:P227)</f>
        <v>5.5555555555555552E-2</v>
      </c>
      <c r="R213" s="7">
        <f t="shared" si="89"/>
        <v>7.5211950744803913</v>
      </c>
    </row>
    <row r="214" spans="2:18" x14ac:dyDescent="0.25">
      <c r="E214" s="5">
        <f t="shared" si="80"/>
        <v>95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101.72008919418886</v>
      </c>
      <c r="K214" s="5">
        <f t="shared" si="84"/>
        <v>8.0086904397281025</v>
      </c>
      <c r="L214" s="5">
        <f t="shared" si="85"/>
        <v>102.03487476462706</v>
      </c>
      <c r="M214" s="5">
        <f t="shared" si="86"/>
        <v>4.5017610208568879</v>
      </c>
      <c r="N214" s="7">
        <f t="shared" si="87"/>
        <v>0.76810898658206883</v>
      </c>
      <c r="O214" s="7">
        <f t="shared" si="88"/>
        <v>6.568108986582069</v>
      </c>
      <c r="P214" s="4">
        <v>10</v>
      </c>
      <c r="Q214" s="10">
        <f>P214/SUM(P209:P227)</f>
        <v>5.5555555555555552E-2</v>
      </c>
      <c r="R214" s="7">
        <f t="shared" si="89"/>
        <v>7.5768800422013749</v>
      </c>
    </row>
    <row r="215" spans="2:18" x14ac:dyDescent="0.25">
      <c r="E215" s="5">
        <f t="shared" si="80"/>
        <v>95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100.2273014390134</v>
      </c>
      <c r="K215" s="5">
        <f t="shared" si="84"/>
        <v>9.0539516788491117</v>
      </c>
      <c r="L215" s="5">
        <f t="shared" si="85"/>
        <v>100.63541123655129</v>
      </c>
      <c r="M215" s="5">
        <f t="shared" si="86"/>
        <v>5.1617575831593179</v>
      </c>
      <c r="N215" s="7">
        <f t="shared" si="87"/>
        <v>0.949651334587164</v>
      </c>
      <c r="O215" s="7">
        <f t="shared" si="88"/>
        <v>6.7496513345871634</v>
      </c>
      <c r="P215" s="4">
        <v>10</v>
      </c>
      <c r="Q215" s="10">
        <f>P215/SUM(P209:P227)</f>
        <v>5.5555555555555552E-2</v>
      </c>
      <c r="R215" s="7">
        <f t="shared" si="89"/>
        <v>7.5741827546233518</v>
      </c>
    </row>
    <row r="216" spans="2:18" x14ac:dyDescent="0.25">
      <c r="E216" s="5">
        <f t="shared" si="80"/>
        <v>95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98.575684774755672</v>
      </c>
      <c r="K216" s="5">
        <f t="shared" si="84"/>
        <v>9.8241131777289006</v>
      </c>
      <c r="L216" s="5">
        <f t="shared" si="85"/>
        <v>99.064013791794366</v>
      </c>
      <c r="M216" s="5">
        <f t="shared" si="86"/>
        <v>5.6913395812253604</v>
      </c>
      <c r="N216" s="7">
        <f t="shared" si="87"/>
        <v>1.100430981343909</v>
      </c>
      <c r="O216" s="7">
        <f t="shared" si="88"/>
        <v>6.9004309813439093</v>
      </c>
      <c r="P216" s="4">
        <v>10</v>
      </c>
      <c r="Q216" s="10">
        <f>P216/SUM(P209:P227)</f>
        <v>5.5555555555555552E-2</v>
      </c>
      <c r="R216" s="7">
        <f t="shared" si="89"/>
        <v>7.5034474714040886</v>
      </c>
    </row>
    <row r="217" spans="2:18" x14ac:dyDescent="0.25">
      <c r="E217" s="5">
        <f t="shared" si="80"/>
        <v>95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96.815422738000805</v>
      </c>
      <c r="K217" s="5">
        <f t="shared" si="84"/>
        <v>10.295773968944534</v>
      </c>
      <c r="L217" s="5">
        <f t="shared" si="85"/>
        <v>97.361332373573234</v>
      </c>
      <c r="M217" s="5">
        <f t="shared" si="86"/>
        <v>6.0702683527960879</v>
      </c>
      <c r="N217" s="7">
        <f t="shared" si="87"/>
        <v>1.2099596817635354</v>
      </c>
      <c r="O217" s="7">
        <f t="shared" si="88"/>
        <v>7.0099596817635348</v>
      </c>
      <c r="P217" s="4">
        <v>10</v>
      </c>
      <c r="Q217" s="10">
        <f>P217/SUM(P209:P227)</f>
        <v>5.5555555555555552E-2</v>
      </c>
      <c r="R217" s="7">
        <f t="shared" si="89"/>
        <v>7.3627715673705669</v>
      </c>
    </row>
    <row r="218" spans="2:18" x14ac:dyDescent="0.25">
      <c r="E218" s="5">
        <f t="shared" si="80"/>
        <v>95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95</v>
      </c>
      <c r="K218" s="5">
        <f t="shared" si="84"/>
        <v>10.454602878026797</v>
      </c>
      <c r="L218" s="5">
        <f t="shared" si="85"/>
        <v>95.573525211416396</v>
      </c>
      <c r="M218" s="5">
        <f t="shared" si="86"/>
        <v>6.280041344168767</v>
      </c>
      <c r="N218" s="7">
        <f t="shared" si="87"/>
        <v>1.2708891374662363</v>
      </c>
      <c r="O218" s="7">
        <f t="shared" si="88"/>
        <v>7.0708891374662359</v>
      </c>
      <c r="P218" s="4">
        <v>10</v>
      </c>
      <c r="Q218" s="10">
        <f>P218/SUM(P209:P227)</f>
        <v>5.5555555555555552E-2</v>
      </c>
      <c r="R218" s="7">
        <f t="shared" si="89"/>
        <v>7.1565222833324382</v>
      </c>
    </row>
    <row r="219" spans="2:18" x14ac:dyDescent="0.25">
      <c r="E219" s="5">
        <f t="shared" si="80"/>
        <v>95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93.184577261999209</v>
      </c>
      <c r="K219" s="5">
        <f t="shared" si="84"/>
        <v>10.295773968944534</v>
      </c>
      <c r="L219" s="5">
        <f t="shared" si="85"/>
        <v>93.751631458429003</v>
      </c>
      <c r="M219" s="5">
        <f t="shared" si="86"/>
        <v>6.3049208983261638</v>
      </c>
      <c r="N219" s="7">
        <f t="shared" si="87"/>
        <v>1.2781218225974995</v>
      </c>
      <c r="O219" s="7">
        <f t="shared" si="88"/>
        <v>7.0781218225974989</v>
      </c>
      <c r="P219" s="4">
        <v>10</v>
      </c>
      <c r="Q219" s="10">
        <f>P219/SUM(P209:P227)</f>
        <v>5.5555555555555552E-2</v>
      </c>
      <c r="R219" s="7">
        <f t="shared" si="89"/>
        <v>6.8933208074011967</v>
      </c>
    </row>
    <row r="220" spans="2:18" x14ac:dyDescent="0.25">
      <c r="E220" s="5">
        <f t="shared" si="80"/>
        <v>95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91.424315225244328</v>
      </c>
      <c r="K220" s="5">
        <f t="shared" si="84"/>
        <v>9.8241131777289024</v>
      </c>
      <c r="L220" s="5">
        <f t="shared" si="85"/>
        <v>91.950631396057688</v>
      </c>
      <c r="M220" s="5">
        <f t="shared" si="86"/>
        <v>6.1332547207017107</v>
      </c>
      <c r="N220" s="7">
        <f t="shared" si="87"/>
        <v>1.2282409612685212</v>
      </c>
      <c r="O220" s="7">
        <f t="shared" si="88"/>
        <v>7.028240961268521</v>
      </c>
      <c r="P220" s="4">
        <v>10</v>
      </c>
      <c r="Q220" s="10">
        <f>P220/SUM(P209:P227)</f>
        <v>5.5555555555555552E-2</v>
      </c>
      <c r="R220" s="7">
        <f t="shared" si="89"/>
        <v>6.5842886790078605</v>
      </c>
    </row>
    <row r="221" spans="2:18" x14ac:dyDescent="0.25">
      <c r="E221" s="5">
        <f t="shared" si="80"/>
        <v>95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89.772698560986598</v>
      </c>
      <c r="K221" s="5">
        <f t="shared" si="84"/>
        <v>9.0539516788491117</v>
      </c>
      <c r="L221" s="5">
        <f t="shared" si="85"/>
        <v>90.228107859606027</v>
      </c>
      <c r="M221" s="5">
        <f t="shared" si="86"/>
        <v>5.7590452341526843</v>
      </c>
      <c r="N221" s="7">
        <f t="shared" si="87"/>
        <v>1.1199274737000193</v>
      </c>
      <c r="O221" s="7">
        <f t="shared" si="88"/>
        <v>6.9199274737000191</v>
      </c>
      <c r="P221" s="4">
        <v>10</v>
      </c>
      <c r="Q221" s="10">
        <f>P221/SUM(P209:P227)</f>
        <v>5.5555555555555552E-2</v>
      </c>
      <c r="R221" s="7">
        <f t="shared" si="89"/>
        <v>6.2422050720163842</v>
      </c>
    </row>
    <row r="222" spans="2:18" x14ac:dyDescent="0.25">
      <c r="E222" s="5">
        <f t="shared" si="80"/>
        <v>95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88.279910805811141</v>
      </c>
      <c r="K222" s="5">
        <f t="shared" si="84"/>
        <v>8.0086904397281025</v>
      </c>
      <c r="L222" s="5">
        <f t="shared" si="85"/>
        <v>88.642437773570748</v>
      </c>
      <c r="M222" s="5">
        <f t="shared" si="86"/>
        <v>5.1836428189256845</v>
      </c>
      <c r="N222" s="7">
        <f t="shared" si="87"/>
        <v>0.95580839170414544</v>
      </c>
      <c r="O222" s="7">
        <f t="shared" si="88"/>
        <v>6.7558083917041456</v>
      </c>
      <c r="P222" s="4">
        <v>10</v>
      </c>
      <c r="Q222" s="10">
        <f>P222/SUM(P209:P227)</f>
        <v>5.5555555555555552E-2</v>
      </c>
      <c r="R222" s="7">
        <f t="shared" si="89"/>
        <v>5.8818439124025854</v>
      </c>
    </row>
    <row r="223" spans="2:18" x14ac:dyDescent="0.25">
      <c r="E223" s="5">
        <f t="shared" si="80"/>
        <v>95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86.991309560271901</v>
      </c>
      <c r="K223" s="5">
        <f t="shared" si="84"/>
        <v>6.7200891941888612</v>
      </c>
      <c r="L223" s="5">
        <f t="shared" si="85"/>
        <v>87.250487321211608</v>
      </c>
      <c r="M223" s="5">
        <f t="shared" si="86"/>
        <v>4.4173329119113607</v>
      </c>
      <c r="N223" s="7">
        <f t="shared" si="87"/>
        <v>0.74556606023793737</v>
      </c>
      <c r="O223" s="7">
        <f t="shared" si="88"/>
        <v>6.5455660602379373</v>
      </c>
      <c r="P223" s="4">
        <v>10</v>
      </c>
      <c r="Q223" s="10">
        <f>P223/SUM(P209:P227)</f>
        <v>5.5555555555555552E-2</v>
      </c>
      <c r="R223" s="7">
        <f t="shared" si="89"/>
        <v>5.5212285154465341</v>
      </c>
    </row>
    <row r="224" spans="2:18" x14ac:dyDescent="0.25">
      <c r="E224" s="5">
        <f t="shared" si="80"/>
        <v>95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85.946048321150883</v>
      </c>
      <c r="K224" s="5">
        <f t="shared" si="84"/>
        <v>5.2273014390133978</v>
      </c>
      <c r="L224" s="5">
        <f t="shared" si="85"/>
        <v>86.10486572985242</v>
      </c>
      <c r="M224" s="5">
        <f t="shared" si="86"/>
        <v>3.4804837639386608</v>
      </c>
      <c r="N224" s="7">
        <f t="shared" si="87"/>
        <v>0.50920375984828248</v>
      </c>
      <c r="O224" s="7">
        <f t="shared" si="88"/>
        <v>6.3092037598482822</v>
      </c>
      <c r="P224" s="4">
        <v>10</v>
      </c>
      <c r="Q224" s="10">
        <f>P224/SUM(P209:P227)</f>
        <v>5.5555555555555552E-2</v>
      </c>
      <c r="R224" s="7">
        <f t="shared" si="89"/>
        <v>5.1830181608021277</v>
      </c>
    </row>
    <row r="225" spans="2:18" x14ac:dyDescent="0.25">
      <c r="E225" s="5">
        <f t="shared" si="80"/>
        <v>95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85.175886822271096</v>
      </c>
      <c r="K225" s="5">
        <f t="shared" si="84"/>
        <v>3.5756847747556755</v>
      </c>
      <c r="L225" s="5">
        <f t="shared" si="85"/>
        <v>85.250907429591351</v>
      </c>
      <c r="M225" s="5">
        <f t="shared" si="86"/>
        <v>2.4038660623440267</v>
      </c>
      <c r="N225" s="7">
        <f t="shared" si="87"/>
        <v>0.27849327425512982</v>
      </c>
      <c r="O225" s="7">
        <f t="shared" si="88"/>
        <v>6.0784932742551296</v>
      </c>
      <c r="P225" s="4">
        <v>10</v>
      </c>
      <c r="Q225" s="10">
        <f>P225/SUM(P209:P227)</f>
        <v>5.5555555555555552E-2</v>
      </c>
      <c r="R225" s="7">
        <f t="shared" si="89"/>
        <v>4.8949329890504014</v>
      </c>
    </row>
    <row r="226" spans="2:18" x14ac:dyDescent="0.25">
      <c r="E226" s="5">
        <f t="shared" si="80"/>
        <v>95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84.70422603105547</v>
      </c>
      <c r="K226" s="5">
        <f t="shared" si="84"/>
        <v>1.8154227380007979</v>
      </c>
      <c r="L226" s="5">
        <f t="shared" si="85"/>
        <v>84.723678315083703</v>
      </c>
      <c r="M226" s="5">
        <f t="shared" si="86"/>
        <v>1.2278034228893011</v>
      </c>
      <c r="N226" s="7">
        <f t="shared" si="87"/>
        <v>9.447489940572508E-2</v>
      </c>
      <c r="O226" s="7">
        <f t="shared" si="88"/>
        <v>5.8944748994057248</v>
      </c>
      <c r="P226" s="4">
        <v>10</v>
      </c>
      <c r="Q226" s="10">
        <f>P226/SUM(P209:P227)</f>
        <v>5.5555555555555552E-2</v>
      </c>
      <c r="R226" s="7">
        <f t="shared" si="89"/>
        <v>4.6882149698521332</v>
      </c>
    </row>
    <row r="227" spans="2:18" x14ac:dyDescent="0.25">
      <c r="E227" s="5">
        <f t="shared" si="80"/>
        <v>95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84.545397121973195</v>
      </c>
      <c r="K227" s="5">
        <f t="shared" si="84"/>
        <v>1.2808440562697744E-15</v>
      </c>
      <c r="L227" s="5">
        <f t="shared" si="85"/>
        <v>84.545397121973195</v>
      </c>
      <c r="M227" s="5">
        <f t="shared" si="86"/>
        <v>8.6801837991014485E-16</v>
      </c>
      <c r="N227" s="7">
        <f t="shared" si="87"/>
        <v>2.6077008169260603E-17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4.5936798019025469</v>
      </c>
    </row>
    <row r="228" spans="2:18" x14ac:dyDescent="0.25">
      <c r="R228" s="7">
        <f>SUMPRODUCT(Q209:Q227,R209:R227)</f>
        <v>6.5778482511646974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95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105.68977284221947</v>
      </c>
      <c r="K232" s="5">
        <f>I232</f>
        <v>0</v>
      </c>
      <c r="L232" s="5">
        <f>SQRT(J232^2+K232^2)</f>
        <v>105.68977284221947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7.1787150009918808</v>
      </c>
    </row>
    <row r="233" spans="2:18" x14ac:dyDescent="0.25">
      <c r="E233" s="5">
        <f t="shared" si="90"/>
        <v>95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105.52737117295709</v>
      </c>
      <c r="K233" s="5">
        <f t="shared" ref="K233:K250" si="94">I233</f>
        <v>1.8562595737248544</v>
      </c>
      <c r="L233" s="5">
        <f t="shared" ref="L233:L250" si="95">SQRT(J233^2+K233^2)</f>
        <v>105.54369600445163</v>
      </c>
      <c r="M233" s="5">
        <f t="shared" ref="M233:M250" si="96">ATAN(K233/J233)*180/PI()</f>
        <v>1.0077468110731722</v>
      </c>
      <c r="N233" s="7">
        <f t="shared" ref="N233:N250" si="97">$K$2*M233+$K$3*M233*M233+$K$4*M233*M233*M233</f>
        <v>6.9546695830758953E-2</v>
      </c>
      <c r="O233" s="7">
        <f t="shared" ref="O233:O250" si="98">N233+$E$4</f>
        <v>5.8695466958307589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7.2447257284287412</v>
      </c>
    </row>
    <row r="234" spans="2:18" x14ac:dyDescent="0.25">
      <c r="E234" s="5">
        <f t="shared" si="90"/>
        <v>95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105.04510065771125</v>
      </c>
      <c r="K234" s="5">
        <f t="shared" si="94"/>
        <v>3.6561176396147461</v>
      </c>
      <c r="L234" s="5">
        <f t="shared" si="95"/>
        <v>105.10870738613139</v>
      </c>
      <c r="M234" s="5">
        <f t="shared" si="96"/>
        <v>1.9933874305312407</v>
      </c>
      <c r="N234" s="7">
        <f t="shared" si="97"/>
        <v>0.20520396803545163</v>
      </c>
      <c r="O234" s="7">
        <f t="shared" si="98"/>
        <v>6.0052039680354516</v>
      </c>
      <c r="P234" s="4">
        <v>10</v>
      </c>
      <c r="Q234" s="10">
        <f>P234/SUM(P232:P250)</f>
        <v>5.5555555555555552E-2</v>
      </c>
      <c r="R234" s="7">
        <f t="shared" si="99"/>
        <v>7.3511949937327632</v>
      </c>
    </row>
    <row r="235" spans="2:18" x14ac:dyDescent="0.25">
      <c r="E235" s="5">
        <f t="shared" si="90"/>
        <v>95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104.25761484204705</v>
      </c>
      <c r="K235" s="5">
        <f t="shared" si="94"/>
        <v>5.3448864211097371</v>
      </c>
      <c r="L235" s="5">
        <f t="shared" si="95"/>
        <v>104.39453081175849</v>
      </c>
      <c r="M235" s="5">
        <f t="shared" si="96"/>
        <v>2.9347647042147362</v>
      </c>
      <c r="N235" s="7">
        <f t="shared" si="97"/>
        <v>0.38587734194464607</v>
      </c>
      <c r="O235" s="7">
        <f t="shared" si="98"/>
        <v>6.1858773419446456</v>
      </c>
      <c r="P235" s="4">
        <v>10</v>
      </c>
      <c r="Q235" s="10">
        <f>P235/SUM(P232:P250)</f>
        <v>5.5555555555555552E-2</v>
      </c>
      <c r="R235" s="7">
        <f t="shared" si="99"/>
        <v>7.4698105469254736</v>
      </c>
    </row>
    <row r="236" spans="2:18" x14ac:dyDescent="0.25">
      <c r="E236" s="5">
        <f t="shared" si="90"/>
        <v>95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103.18884108398639</v>
      </c>
      <c r="K236" s="5">
        <f t="shared" si="94"/>
        <v>6.8712535333423395</v>
      </c>
      <c r="L236" s="5">
        <f t="shared" si="95"/>
        <v>103.41736338437403</v>
      </c>
      <c r="M236" s="5">
        <f t="shared" si="96"/>
        <v>3.809651049346173</v>
      </c>
      <c r="N236" s="7">
        <f t="shared" si="97"/>
        <v>0.58907452155716211</v>
      </c>
      <c r="O236" s="7">
        <f t="shared" si="98"/>
        <v>6.3890745215571618</v>
      </c>
      <c r="P236" s="4">
        <v>10</v>
      </c>
      <c r="Q236" s="10">
        <f>P236/SUM(P232:P250)</f>
        <v>5.5555555555555552E-2</v>
      </c>
      <c r="R236" s="7">
        <f t="shared" si="99"/>
        <v>7.5714257145453079</v>
      </c>
    </row>
    <row r="237" spans="2:18" x14ac:dyDescent="0.25">
      <c r="E237" s="5">
        <f t="shared" si="90"/>
        <v>95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101.87125353334234</v>
      </c>
      <c r="K237" s="5">
        <f t="shared" si="94"/>
        <v>8.188841083986393</v>
      </c>
      <c r="L237" s="5">
        <f t="shared" si="95"/>
        <v>102.1998503656111</v>
      </c>
      <c r="M237" s="5">
        <f t="shared" si="96"/>
        <v>4.595794684408018</v>
      </c>
      <c r="N237" s="7">
        <f t="shared" si="97"/>
        <v>0.79341855192146815</v>
      </c>
      <c r="O237" s="7">
        <f t="shared" si="98"/>
        <v>6.5934185519214683</v>
      </c>
      <c r="P237" s="4">
        <v>10</v>
      </c>
      <c r="Q237" s="10">
        <f>P237/SUM(P232:P250)</f>
        <v>5.5555555555555552E-2</v>
      </c>
      <c r="R237" s="7">
        <f t="shared" si="99"/>
        <v>7.630692539226418</v>
      </c>
    </row>
    <row r="238" spans="2:18" x14ac:dyDescent="0.25">
      <c r="E238" s="5">
        <f t="shared" si="90"/>
        <v>95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100.34488642110973</v>
      </c>
      <c r="K238" s="5">
        <f t="shared" si="94"/>
        <v>9.2576148420470474</v>
      </c>
      <c r="L238" s="5">
        <f t="shared" si="95"/>
        <v>100.77102591235789</v>
      </c>
      <c r="M238" s="5">
        <f t="shared" si="96"/>
        <v>5.2710707510437356</v>
      </c>
      <c r="N238" s="7">
        <f t="shared" si="97"/>
        <v>0.98047701933224385</v>
      </c>
      <c r="O238" s="7">
        <f t="shared" si="98"/>
        <v>6.7804770193322437</v>
      </c>
      <c r="P238" s="4">
        <v>10</v>
      </c>
      <c r="Q238" s="10">
        <f>P238/SUM(P232:P250)</f>
        <v>5.5555555555555552E-2</v>
      </c>
      <c r="R238" s="7">
        <f t="shared" si="99"/>
        <v>7.6292948203660771</v>
      </c>
    </row>
    <row r="239" spans="2:18" x14ac:dyDescent="0.25">
      <c r="E239" s="5">
        <f t="shared" si="90"/>
        <v>95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98.656117639614749</v>
      </c>
      <c r="K239" s="5">
        <f t="shared" si="94"/>
        <v>10.045100657711247</v>
      </c>
      <c r="L239" s="5">
        <f t="shared" si="95"/>
        <v>99.166191794104179</v>
      </c>
      <c r="M239" s="5">
        <f t="shared" si="96"/>
        <v>5.8137827841946974</v>
      </c>
      <c r="N239" s="7">
        <f t="shared" si="97"/>
        <v>1.1357167824363401</v>
      </c>
      <c r="O239" s="7">
        <f t="shared" si="98"/>
        <v>6.9357167824363399</v>
      </c>
      <c r="P239" s="4">
        <v>10</v>
      </c>
      <c r="Q239" s="10">
        <f>P239/SUM(P232:P250)</f>
        <v>5.5555555555555552E-2</v>
      </c>
      <c r="R239" s="7">
        <f t="shared" si="99"/>
        <v>7.5573826339972232</v>
      </c>
    </row>
    <row r="240" spans="2:18" x14ac:dyDescent="0.25">
      <c r="E240" s="5">
        <f t="shared" si="90"/>
        <v>95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96.856259573724856</v>
      </c>
      <c r="K240" s="5">
        <f t="shared" si="94"/>
        <v>10.527371172957087</v>
      </c>
      <c r="L240" s="5">
        <f t="shared" si="95"/>
        <v>97.426693274615317</v>
      </c>
      <c r="M240" s="5">
        <f t="shared" si="96"/>
        <v>6.2031654417556803</v>
      </c>
      <c r="N240" s="7">
        <f t="shared" si="97"/>
        <v>1.2485469431926726</v>
      </c>
      <c r="O240" s="7">
        <f t="shared" si="98"/>
        <v>7.0485469431926724</v>
      </c>
      <c r="P240" s="4">
        <v>10</v>
      </c>
      <c r="Q240" s="10">
        <f>P240/SUM(P232:P250)</f>
        <v>5.5555555555555552E-2</v>
      </c>
      <c r="R240" s="7">
        <f t="shared" si="99"/>
        <v>7.413244277805318</v>
      </c>
    </row>
    <row r="241" spans="5:18" x14ac:dyDescent="0.25">
      <c r="E241" s="5">
        <f t="shared" si="90"/>
        <v>95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95</v>
      </c>
      <c r="K241" s="5">
        <f t="shared" si="94"/>
        <v>10.689772842219476</v>
      </c>
      <c r="L241" s="5">
        <f t="shared" si="95"/>
        <v>95.599535790809426</v>
      </c>
      <c r="M241" s="5">
        <f t="shared" si="96"/>
        <v>6.4201403762670886</v>
      </c>
      <c r="N241" s="7">
        <f t="shared" si="97"/>
        <v>1.3116224710869036</v>
      </c>
      <c r="O241" s="7">
        <f t="shared" si="98"/>
        <v>7.1116224710869034</v>
      </c>
      <c r="P241" s="4">
        <v>10</v>
      </c>
      <c r="Q241" s="10">
        <f>P241/SUM(P232:P250)</f>
        <v>5.5555555555555552E-2</v>
      </c>
      <c r="R241" s="7">
        <f t="shared" si="99"/>
        <v>7.2016672292577937</v>
      </c>
    </row>
    <row r="242" spans="5:18" x14ac:dyDescent="0.25">
      <c r="E242" s="5">
        <f t="shared" si="90"/>
        <v>95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93.143740426275144</v>
      </c>
      <c r="K242" s="5">
        <f t="shared" si="94"/>
        <v>10.527371172957087</v>
      </c>
      <c r="L242" s="5">
        <f t="shared" si="95"/>
        <v>93.736769329919454</v>
      </c>
      <c r="M242" s="5">
        <f t="shared" si="96"/>
        <v>6.4483678052010625</v>
      </c>
      <c r="N242" s="7">
        <f t="shared" si="97"/>
        <v>1.3198296487191328</v>
      </c>
      <c r="O242" s="7">
        <f t="shared" si="98"/>
        <v>7.1198296487191328</v>
      </c>
      <c r="P242" s="4">
        <v>10</v>
      </c>
      <c r="Q242" s="10">
        <f>P242/SUM(P232:P250)</f>
        <v>5.5555555555555552E-2</v>
      </c>
      <c r="R242" s="7">
        <f t="shared" si="99"/>
        <v>6.9317414400352009</v>
      </c>
    </row>
    <row r="243" spans="5:18" x14ac:dyDescent="0.25">
      <c r="E243" s="5">
        <f t="shared" si="90"/>
        <v>95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91.343882360385251</v>
      </c>
      <c r="K243" s="5">
        <f t="shared" si="94"/>
        <v>10.045100657711249</v>
      </c>
      <c r="L243" s="5">
        <f t="shared" si="95"/>
        <v>91.894553113290939</v>
      </c>
      <c r="M243" s="5">
        <f t="shared" si="96"/>
        <v>6.2756087840472805</v>
      </c>
      <c r="N243" s="7">
        <f t="shared" si="97"/>
        <v>1.2696006405029887</v>
      </c>
      <c r="O243" s="7">
        <f t="shared" si="98"/>
        <v>7.0696006405029888</v>
      </c>
      <c r="P243" s="4">
        <v>10</v>
      </c>
      <c r="Q243" s="10">
        <f>P243/SUM(P232:P250)</f>
        <v>5.5555555555555552E-2</v>
      </c>
      <c r="R243" s="7">
        <f t="shared" si="99"/>
        <v>6.6149598261399483</v>
      </c>
    </row>
    <row r="244" spans="5:18" x14ac:dyDescent="0.25">
      <c r="E244" s="5">
        <f t="shared" si="90"/>
        <v>95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89.655113578890266</v>
      </c>
      <c r="K244" s="5">
        <f t="shared" si="94"/>
        <v>9.2576148420470492</v>
      </c>
      <c r="L244" s="5">
        <f t="shared" si="95"/>
        <v>90.131808055799056</v>
      </c>
      <c r="M244" s="5">
        <f t="shared" si="96"/>
        <v>5.8953588377344515</v>
      </c>
      <c r="N244" s="7">
        <f t="shared" si="97"/>
        <v>1.1592879264633134</v>
      </c>
      <c r="O244" s="7">
        <f t="shared" si="98"/>
        <v>6.959287926463313</v>
      </c>
      <c r="P244" s="4">
        <v>10</v>
      </c>
      <c r="Q244" s="10">
        <f>P244/SUM(P232:P250)</f>
        <v>5.5555555555555552E-2</v>
      </c>
      <c r="R244" s="7">
        <f t="shared" si="99"/>
        <v>6.2643174901531449</v>
      </c>
    </row>
    <row r="245" spans="5:18" x14ac:dyDescent="0.25">
      <c r="E245" s="5">
        <f t="shared" si="90"/>
        <v>95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88.12874646665766</v>
      </c>
      <c r="K245" s="5">
        <f t="shared" si="94"/>
        <v>8.188841083986393</v>
      </c>
      <c r="L245" s="5">
        <f t="shared" si="95"/>
        <v>88.508378541713256</v>
      </c>
      <c r="M245" s="5">
        <f t="shared" si="96"/>
        <v>5.3086273674980582</v>
      </c>
      <c r="N245" s="7">
        <f t="shared" si="97"/>
        <v>0.99110796766070086</v>
      </c>
      <c r="O245" s="7">
        <f t="shared" si="98"/>
        <v>6.7911079676607002</v>
      </c>
      <c r="P245" s="4">
        <v>10</v>
      </c>
      <c r="Q245" s="10">
        <f>P245/SUM(P232:P250)</f>
        <v>5.5555555555555552E-2</v>
      </c>
      <c r="R245" s="7">
        <f t="shared" si="99"/>
        <v>5.8947066019225938</v>
      </c>
    </row>
    <row r="246" spans="5:18" x14ac:dyDescent="0.25">
      <c r="E246" s="5">
        <f t="shared" si="90"/>
        <v>95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86.811158916013611</v>
      </c>
      <c r="K246" s="5">
        <f t="shared" si="94"/>
        <v>6.8712535333423421</v>
      </c>
      <c r="L246" s="5">
        <f t="shared" si="95"/>
        <v>87.082670132815977</v>
      </c>
      <c r="M246" s="5">
        <f t="shared" si="96"/>
        <v>4.5256248803013559</v>
      </c>
      <c r="N246" s="7">
        <f t="shared" si="97"/>
        <v>0.77451228834402275</v>
      </c>
      <c r="O246" s="7">
        <f t="shared" si="98"/>
        <v>6.5745122883440228</v>
      </c>
      <c r="P246" s="4">
        <v>10</v>
      </c>
      <c r="Q246" s="10">
        <f>P246/SUM(P232:P250)</f>
        <v>5.5555555555555552E-2</v>
      </c>
      <c r="R246" s="7">
        <f t="shared" si="99"/>
        <v>5.5243324313472728</v>
      </c>
    </row>
    <row r="247" spans="5:18" x14ac:dyDescent="0.25">
      <c r="E247" s="5">
        <f t="shared" si="90"/>
        <v>95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85.742385157952953</v>
      </c>
      <c r="K247" s="5">
        <f t="shared" si="94"/>
        <v>5.3448864211097371</v>
      </c>
      <c r="L247" s="5">
        <f t="shared" si="95"/>
        <v>85.908814585171143</v>
      </c>
      <c r="M247" s="5">
        <f t="shared" si="96"/>
        <v>3.5670070170721067</v>
      </c>
      <c r="N247" s="7">
        <f t="shared" si="97"/>
        <v>0.52982676849144639</v>
      </c>
      <c r="O247" s="7">
        <f t="shared" si="98"/>
        <v>6.3298267684914462</v>
      </c>
      <c r="P247" s="4">
        <v>10</v>
      </c>
      <c r="Q247" s="10">
        <f>P247/SUM(P232:P250)</f>
        <v>5.5555555555555552E-2</v>
      </c>
      <c r="R247" s="7">
        <f t="shared" si="99"/>
        <v>5.1763074898143016</v>
      </c>
    </row>
    <row r="248" spans="5:18" x14ac:dyDescent="0.25">
      <c r="E248" s="5">
        <f t="shared" si="90"/>
        <v>95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84.954899342288755</v>
      </c>
      <c r="K248" s="5">
        <f t="shared" si="94"/>
        <v>3.6561176396147479</v>
      </c>
      <c r="L248" s="5">
        <f t="shared" si="95"/>
        <v>85.033535257879976</v>
      </c>
      <c r="M248" s="5">
        <f t="shared" si="96"/>
        <v>2.4642596195099524</v>
      </c>
      <c r="N248" s="7">
        <f t="shared" si="97"/>
        <v>0.2900214231702738</v>
      </c>
      <c r="O248" s="7">
        <f t="shared" si="98"/>
        <v>6.0900214231702741</v>
      </c>
      <c r="P248" s="4">
        <v>10</v>
      </c>
      <c r="Q248" s="10">
        <f>P248/SUM(P232:P250)</f>
        <v>5.5555555555555552E-2</v>
      </c>
      <c r="R248" s="7">
        <f t="shared" si="99"/>
        <v>4.8792388704645058</v>
      </c>
    </row>
    <row r="249" spans="5:18" x14ac:dyDescent="0.25">
      <c r="E249" s="5">
        <f t="shared" si="90"/>
        <v>95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84.472628827042911</v>
      </c>
      <c r="K249" s="5">
        <f t="shared" si="94"/>
        <v>1.8562595737248537</v>
      </c>
      <c r="L249" s="5">
        <f t="shared" si="95"/>
        <v>84.493021726982903</v>
      </c>
      <c r="M249" s="5">
        <f t="shared" si="96"/>
        <v>1.2588542159839955</v>
      </c>
      <c r="N249" s="7">
        <f t="shared" si="97"/>
        <v>9.8252579388823855E-2</v>
      </c>
      <c r="O249" s="7">
        <f t="shared" si="98"/>
        <v>5.8982525793888234</v>
      </c>
      <c r="P249" s="4">
        <v>10</v>
      </c>
      <c r="Q249" s="10">
        <f>P249/SUM(P232:P250)</f>
        <v>5.5555555555555552E-2</v>
      </c>
      <c r="R249" s="7">
        <f t="shared" si="99"/>
        <v>4.6657110572810021</v>
      </c>
    </row>
    <row r="250" spans="5:18" x14ac:dyDescent="0.25">
      <c r="E250" s="5">
        <f t="shared" si="90"/>
        <v>95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84.310227157780531</v>
      </c>
      <c r="K250" s="5">
        <f t="shared" si="94"/>
        <v>1.3096558680969319E-15</v>
      </c>
      <c r="L250" s="5">
        <f t="shared" si="95"/>
        <v>84.310227157780531</v>
      </c>
      <c r="M250" s="5">
        <f t="shared" si="96"/>
        <v>8.9001959057788409E-16</v>
      </c>
      <c r="N250" s="7">
        <f t="shared" si="97"/>
        <v>2.6737968540140825E-17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4.5681599489972315</v>
      </c>
    </row>
    <row r="251" spans="5:18" x14ac:dyDescent="0.25">
      <c r="R251" s="7">
        <f>SUMPRODUCT(Q232:Q250,R232:R250)</f>
        <v>6.6052328425798681</v>
      </c>
    </row>
  </sheetData>
  <pageMargins left="0.7" right="0.7" top="0.78740157499999996" bottom="0.78740157499999996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100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6.085809999305523</v>
      </c>
    </row>
    <row r="9" spans="2:18" x14ac:dyDescent="0.25">
      <c r="B9" s="30">
        <v>0.15</v>
      </c>
      <c r="C9" s="7">
        <f>$R$67</f>
        <v>6.2103283951228621</v>
      </c>
    </row>
    <row r="10" spans="2:18" x14ac:dyDescent="0.25">
      <c r="B10" s="30">
        <v>0.25</v>
      </c>
      <c r="C10" s="7">
        <f>$R$90</f>
        <v>6.2848051725180598</v>
      </c>
    </row>
    <row r="11" spans="2:18" x14ac:dyDescent="0.25">
      <c r="B11" s="30">
        <v>0.35</v>
      </c>
      <c r="C11" s="7">
        <f>$R$113</f>
        <v>6.3406765383347548</v>
      </c>
    </row>
    <row r="12" spans="2:18" x14ac:dyDescent="0.25">
      <c r="B12" s="30">
        <v>0.45</v>
      </c>
      <c r="C12" s="7">
        <f>$R$136</f>
        <v>6.3862666865451621</v>
      </c>
    </row>
    <row r="13" spans="2:18" x14ac:dyDescent="0.25">
      <c r="B13" s="30">
        <v>0.55000000000000004</v>
      </c>
      <c r="C13" s="7">
        <f>$R$159</f>
        <v>6.4251845259900602</v>
      </c>
    </row>
    <row r="14" spans="2:18" x14ac:dyDescent="0.25">
      <c r="B14" s="30">
        <v>0.65</v>
      </c>
      <c r="C14" s="7">
        <f>$R$182</f>
        <v>6.4593621144494158</v>
      </c>
    </row>
    <row r="15" spans="2:18" x14ac:dyDescent="0.25">
      <c r="B15" s="30">
        <v>0.75</v>
      </c>
      <c r="C15" s="7">
        <f>$R$205</f>
        <v>6.4899688631354691</v>
      </c>
    </row>
    <row r="16" spans="2:18" x14ac:dyDescent="0.25">
      <c r="B16" s="30">
        <v>0.85</v>
      </c>
      <c r="C16" s="7">
        <f>$R$228</f>
        <v>6.5177725684211083</v>
      </c>
    </row>
    <row r="17" spans="2:18" ht="15.75" thickBot="1" x14ac:dyDescent="0.3">
      <c r="B17" s="30">
        <v>0.95</v>
      </c>
      <c r="C17" s="12">
        <f>$R$251</f>
        <v>6.5433075515248929</v>
      </c>
    </row>
    <row r="18" spans="2:18" ht="15.75" thickBot="1" x14ac:dyDescent="0.3">
      <c r="B18" s="31" t="s">
        <v>40</v>
      </c>
      <c r="C18" s="13">
        <f>AVERAGE(C8:C17)</f>
        <v>6.3743482415347312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100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105.93222693385303</v>
      </c>
      <c r="K25" s="5">
        <f>I25</f>
        <v>0</v>
      </c>
      <c r="L25" s="5">
        <f>SQRT(J25^2+K25^2)</f>
        <v>105.93222693385303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6.508549287835895</v>
      </c>
    </row>
    <row r="26" spans="2:18" x14ac:dyDescent="0.25">
      <c r="E26" s="5">
        <f t="shared" si="0"/>
        <v>100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105.84210307708631</v>
      </c>
      <c r="K26" s="5">
        <f t="shared" ref="K26:K43" si="4">I26</f>
        <v>1.0301203965702614</v>
      </c>
      <c r="L26" s="5">
        <f t="shared" ref="L26:L43" si="5">SQRT(J26^2+K26^2)</f>
        <v>105.84711584078232</v>
      </c>
      <c r="M26" s="5">
        <f t="shared" ref="M26:M43" si="6">ATAN(K26/J26)*180/PI()</f>
        <v>0.55762013340886563</v>
      </c>
      <c r="N26" s="7">
        <f t="shared" ref="N26:N43" si="7">$K$2*M26+$K$3*M26*M26+$K$4*M26*M26*M26</f>
        <v>2.9074357435031502E-2</v>
      </c>
      <c r="O26" s="7">
        <f t="shared" ref="O26:O43" si="8">N26+$E$4</f>
        <v>5.8290743574350312</v>
      </c>
      <c r="P26" s="4">
        <v>10</v>
      </c>
      <c r="Q26" s="10">
        <f>P26/SUM(P25:P43)</f>
        <v>5.5555555555555552E-2</v>
      </c>
      <c r="R26" s="7">
        <f t="shared" ref="R26:R43" si="9">O26*(L26^2/E26^2)</f>
        <v>6.5306687022378433</v>
      </c>
    </row>
    <row r="27" spans="2:18" x14ac:dyDescent="0.25">
      <c r="E27" s="5">
        <f t="shared" si="0"/>
        <v>100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105.57446987456912</v>
      </c>
      <c r="K27" s="5">
        <f t="shared" si="4"/>
        <v>2.0289411061568079</v>
      </c>
      <c r="L27" s="5">
        <f t="shared" si="5"/>
        <v>105.59396427499327</v>
      </c>
      <c r="M27" s="5">
        <f t="shared" si="6"/>
        <v>1.100980699694396</v>
      </c>
      <c r="N27" s="7">
        <f t="shared" si="7"/>
        <v>7.9709716285329107E-2</v>
      </c>
      <c r="O27" s="7">
        <f t="shared" si="8"/>
        <v>5.8797097162853289</v>
      </c>
      <c r="P27" s="4">
        <v>10</v>
      </c>
      <c r="Q27" s="10">
        <f>P27/SUM(P25:P43)</f>
        <v>5.5555555555555552E-2</v>
      </c>
      <c r="R27" s="7">
        <f t="shared" si="9"/>
        <v>6.5559264824717038</v>
      </c>
    </row>
    <row r="28" spans="2:18" x14ac:dyDescent="0.25">
      <c r="E28" s="5">
        <f t="shared" si="0"/>
        <v>100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105.13745922573099</v>
      </c>
      <c r="K28" s="5">
        <f t="shared" si="4"/>
        <v>2.9661134669265179</v>
      </c>
      <c r="L28" s="5">
        <f t="shared" si="5"/>
        <v>105.1792905544667</v>
      </c>
      <c r="M28" s="5">
        <f t="shared" si="6"/>
        <v>1.6159865299327083</v>
      </c>
      <c r="N28" s="7">
        <f t="shared" si="7"/>
        <v>0.14614887422044454</v>
      </c>
      <c r="O28" s="7">
        <f t="shared" si="8"/>
        <v>5.9461488742204445</v>
      </c>
      <c r="P28" s="4">
        <v>10</v>
      </c>
      <c r="Q28" s="10">
        <f>P28/SUM(P25:P43)</f>
        <v>5.5555555555555552E-2</v>
      </c>
      <c r="R28" s="7">
        <f t="shared" si="9"/>
        <v>6.5780361026854068</v>
      </c>
    </row>
    <row r="29" spans="2:18" x14ac:dyDescent="0.25">
      <c r="E29" s="5">
        <f t="shared" si="0"/>
        <v>100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104.54434947799885</v>
      </c>
      <c r="K29" s="5">
        <f t="shared" si="4"/>
        <v>3.8131619709295013</v>
      </c>
      <c r="L29" s="5">
        <f t="shared" si="5"/>
        <v>104.6138672069554</v>
      </c>
      <c r="M29" s="5">
        <f t="shared" si="6"/>
        <v>2.0888864965505491</v>
      </c>
      <c r="N29" s="7">
        <f t="shared" si="7"/>
        <v>0.22144272893953548</v>
      </c>
      <c r="O29" s="7">
        <f t="shared" si="8"/>
        <v>6.0214427289395349</v>
      </c>
      <c r="P29" s="4">
        <v>10</v>
      </c>
      <c r="Q29" s="10">
        <f>P29/SUM(P25:P43)</f>
        <v>5.5555555555555552E-2</v>
      </c>
      <c r="R29" s="7">
        <f t="shared" si="9"/>
        <v>6.5899037810033478</v>
      </c>
    </row>
    <row r="30" spans="2:18" x14ac:dyDescent="0.25">
      <c r="E30" s="5">
        <f t="shared" si="0"/>
        <v>100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103.8131619709295</v>
      </c>
      <c r="K30" s="5">
        <f t="shared" si="4"/>
        <v>4.5443494779988516</v>
      </c>
      <c r="L30" s="5">
        <f t="shared" si="5"/>
        <v>103.91257724924655</v>
      </c>
      <c r="M30" s="5">
        <f t="shared" si="6"/>
        <v>2.5064830342802646</v>
      </c>
      <c r="N30" s="7">
        <f t="shared" si="7"/>
        <v>0.2981899807076237</v>
      </c>
      <c r="O30" s="7">
        <f t="shared" si="8"/>
        <v>6.0981899807076232</v>
      </c>
      <c r="P30" s="4">
        <v>10</v>
      </c>
      <c r="Q30" s="10">
        <f>P30/SUM(P25:P43)</f>
        <v>5.5555555555555552E-2</v>
      </c>
      <c r="R30" s="7">
        <f t="shared" si="9"/>
        <v>6.5847180365310019</v>
      </c>
    </row>
    <row r="31" spans="2:18" x14ac:dyDescent="0.25">
      <c r="E31" s="5">
        <f t="shared" si="0"/>
        <v>100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102.96611346692652</v>
      </c>
      <c r="K31" s="5">
        <f t="shared" si="4"/>
        <v>5.1374592257309981</v>
      </c>
      <c r="L31" s="5">
        <f t="shared" si="5"/>
        <v>103.09419969028343</v>
      </c>
      <c r="M31" s="5">
        <f t="shared" si="6"/>
        <v>2.8563847098460906</v>
      </c>
      <c r="N31" s="7">
        <f t="shared" si="7"/>
        <v>0.36919493929278369</v>
      </c>
      <c r="O31" s="7">
        <f t="shared" si="8"/>
        <v>6.1691949392927832</v>
      </c>
      <c r="P31" s="4">
        <v>10</v>
      </c>
      <c r="Q31" s="10">
        <f>P31/SUM(P25:P43)</f>
        <v>5.5555555555555552E-2</v>
      </c>
      <c r="R31" s="7">
        <f t="shared" si="9"/>
        <v>6.5568757921843526</v>
      </c>
    </row>
    <row r="32" spans="2:18" x14ac:dyDescent="0.25">
      <c r="E32" s="5">
        <f t="shared" si="0"/>
        <v>100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102.02894110615681</v>
      </c>
      <c r="K32" s="5">
        <f t="shared" si="4"/>
        <v>5.5744698745691128</v>
      </c>
      <c r="L32" s="5">
        <f t="shared" si="5"/>
        <v>102.18111145229383</v>
      </c>
      <c r="M32" s="5">
        <f t="shared" si="6"/>
        <v>3.1273122410818917</v>
      </c>
      <c r="N32" s="7">
        <f t="shared" si="7"/>
        <v>0.42799747789198284</v>
      </c>
      <c r="O32" s="7">
        <f t="shared" si="8"/>
        <v>6.2279974778919822</v>
      </c>
      <c r="P32" s="4">
        <v>10</v>
      </c>
      <c r="Q32" s="10">
        <f>P32/SUM(P25:P43)</f>
        <v>5.5555555555555552E-2</v>
      </c>
      <c r="R32" s="7">
        <f t="shared" si="9"/>
        <v>6.5026394227057107</v>
      </c>
    </row>
    <row r="33" spans="2:18" x14ac:dyDescent="0.25">
      <c r="E33" s="5">
        <f t="shared" si="0"/>
        <v>100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101.03012039657027</v>
      </c>
      <c r="K33" s="5">
        <f t="shared" si="4"/>
        <v>5.8421030770863096</v>
      </c>
      <c r="L33" s="5">
        <f t="shared" si="5"/>
        <v>101.1988902889196</v>
      </c>
      <c r="M33" s="5">
        <f t="shared" si="6"/>
        <v>3.3094636593755187</v>
      </c>
      <c r="N33" s="7">
        <f t="shared" si="7"/>
        <v>0.46926687989306581</v>
      </c>
      <c r="O33" s="7">
        <f t="shared" si="8"/>
        <v>6.269266879893066</v>
      </c>
      <c r="P33" s="4">
        <v>10</v>
      </c>
      <c r="Q33" s="10">
        <f>P33/SUM(P25:P43)</f>
        <v>5.5555555555555552E-2</v>
      </c>
      <c r="R33" s="7">
        <f t="shared" si="9"/>
        <v>6.4204912490168047</v>
      </c>
    </row>
    <row r="34" spans="2:18" x14ac:dyDescent="0.25">
      <c r="E34" s="5">
        <f t="shared" si="0"/>
        <v>100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100</v>
      </c>
      <c r="K34" s="5">
        <f t="shared" si="4"/>
        <v>5.9322269338530367</v>
      </c>
      <c r="L34" s="5">
        <f t="shared" si="5"/>
        <v>100.17580205016944</v>
      </c>
      <c r="M34" s="5">
        <f t="shared" si="6"/>
        <v>3.3949369845440369</v>
      </c>
      <c r="N34" s="7">
        <f t="shared" si="7"/>
        <v>0.48908691510542435</v>
      </c>
      <c r="O34" s="7">
        <f t="shared" si="8"/>
        <v>6.2890869151054245</v>
      </c>
      <c r="P34" s="4">
        <v>10</v>
      </c>
      <c r="Q34" s="10">
        <f>P34/SUM(P25:P43)</f>
        <v>5.5555555555555552E-2</v>
      </c>
      <c r="R34" s="7">
        <f t="shared" si="9"/>
        <v>6.3112190398517685</v>
      </c>
    </row>
    <row r="35" spans="2:18" x14ac:dyDescent="0.25">
      <c r="E35" s="5">
        <f t="shared" si="0"/>
        <v>100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98.969879603429746</v>
      </c>
      <c r="K35" s="5">
        <f t="shared" si="4"/>
        <v>5.8421030770863096</v>
      </c>
      <c r="L35" s="5">
        <f t="shared" si="5"/>
        <v>99.142156709851136</v>
      </c>
      <c r="M35" s="5">
        <f t="shared" si="6"/>
        <v>3.3781983245644973</v>
      </c>
      <c r="N35" s="7">
        <f t="shared" si="7"/>
        <v>0.48518320811565463</v>
      </c>
      <c r="O35" s="7">
        <f t="shared" si="8"/>
        <v>6.2851832081156545</v>
      </c>
      <c r="P35" s="4">
        <v>10</v>
      </c>
      <c r="Q35" s="10">
        <f>P35/SUM(P25:P43)</f>
        <v>5.5555555555555552E-2</v>
      </c>
      <c r="R35" s="7">
        <f t="shared" si="9"/>
        <v>6.1778116868260033</v>
      </c>
    </row>
    <row r="36" spans="2:18" x14ac:dyDescent="0.25">
      <c r="E36" s="5">
        <f t="shared" si="0"/>
        <v>100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97.971058893843193</v>
      </c>
      <c r="K36" s="5">
        <f t="shared" si="4"/>
        <v>5.5744698745691137</v>
      </c>
      <c r="L36" s="5">
        <f t="shared" si="5"/>
        <v>98.129522036762054</v>
      </c>
      <c r="M36" s="5">
        <f t="shared" si="6"/>
        <v>3.2565697269592322</v>
      </c>
      <c r="N36" s="7">
        <f t="shared" si="7"/>
        <v>0.45714498667544523</v>
      </c>
      <c r="O36" s="7">
        <f t="shared" si="8"/>
        <v>6.2571449866754447</v>
      </c>
      <c r="P36" s="4">
        <v>10</v>
      </c>
      <c r="Q36" s="10">
        <f>P36/SUM(P25:P43)</f>
        <v>5.5555555555555552E-2</v>
      </c>
      <c r="R36" s="7">
        <f t="shared" si="9"/>
        <v>6.0252571301578488</v>
      </c>
    </row>
    <row r="37" spans="2:18" x14ac:dyDescent="0.25">
      <c r="E37" s="5">
        <f t="shared" si="0"/>
        <v>100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97.033886533073485</v>
      </c>
      <c r="K37" s="5">
        <f t="shared" si="4"/>
        <v>5.137459225730999</v>
      </c>
      <c r="L37" s="5">
        <f t="shared" si="5"/>
        <v>97.169792749647399</v>
      </c>
      <c r="M37" s="5">
        <f t="shared" si="6"/>
        <v>3.0306953664108378</v>
      </c>
      <c r="N37" s="7">
        <f t="shared" si="7"/>
        <v>0.40666355062058401</v>
      </c>
      <c r="O37" s="7">
        <f t="shared" si="8"/>
        <v>6.2066635506205836</v>
      </c>
      <c r="P37" s="4">
        <v>10</v>
      </c>
      <c r="Q37" s="10">
        <f>P37/SUM(P25:P43)</f>
        <v>5.5555555555555552E-2</v>
      </c>
      <c r="R37" s="7">
        <f t="shared" si="9"/>
        <v>5.8603122498535836</v>
      </c>
    </row>
    <row r="38" spans="2:18" x14ac:dyDescent="0.25">
      <c r="E38" s="5">
        <f t="shared" si="0"/>
        <v>100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96.186838029070501</v>
      </c>
      <c r="K38" s="5">
        <f t="shared" si="4"/>
        <v>4.5443494779988516</v>
      </c>
      <c r="L38" s="5">
        <f t="shared" si="5"/>
        <v>96.294127142878409</v>
      </c>
      <c r="M38" s="5">
        <f t="shared" si="6"/>
        <v>2.7049291282918873</v>
      </c>
      <c r="N38" s="7">
        <f t="shared" si="7"/>
        <v>0.33775001709831676</v>
      </c>
      <c r="O38" s="7">
        <f t="shared" si="8"/>
        <v>6.1377500170983161</v>
      </c>
      <c r="P38" s="4">
        <v>10</v>
      </c>
      <c r="Q38" s="10">
        <f>P38/SUM(P25:P43)</f>
        <v>5.5555555555555552E-2</v>
      </c>
      <c r="R38" s="7">
        <f t="shared" si="9"/>
        <v>5.6912648683332412</v>
      </c>
    </row>
    <row r="39" spans="2:18" x14ac:dyDescent="0.25">
      <c r="E39" s="5">
        <f t="shared" si="0"/>
        <v>100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95.45565052200115</v>
      </c>
      <c r="K39" s="5">
        <f t="shared" si="4"/>
        <v>3.8131619709295026</v>
      </c>
      <c r="L39" s="5">
        <f t="shared" si="5"/>
        <v>95.531782254886039</v>
      </c>
      <c r="M39" s="5">
        <f t="shared" si="6"/>
        <v>2.2875752740837889</v>
      </c>
      <c r="N39" s="7">
        <f t="shared" si="7"/>
        <v>0.25682074279259792</v>
      </c>
      <c r="O39" s="7">
        <f t="shared" si="8"/>
        <v>6.0568207427925973</v>
      </c>
      <c r="P39" s="4">
        <v>10</v>
      </c>
      <c r="Q39" s="10">
        <f>P39/SUM(P25:P43)</f>
        <v>5.5555555555555552E-2</v>
      </c>
      <c r="R39" s="7">
        <f t="shared" si="9"/>
        <v>5.5276492886863311</v>
      </c>
    </row>
    <row r="40" spans="2:18" x14ac:dyDescent="0.25">
      <c r="E40" s="5">
        <f t="shared" si="0"/>
        <v>100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94.862540774269007</v>
      </c>
      <c r="K40" s="5">
        <f t="shared" si="4"/>
        <v>2.9661134669265179</v>
      </c>
      <c r="L40" s="5">
        <f t="shared" si="5"/>
        <v>94.908900906335077</v>
      </c>
      <c r="M40" s="5">
        <f t="shared" si="6"/>
        <v>1.7909116860914773</v>
      </c>
      <c r="N40" s="7">
        <f t="shared" si="7"/>
        <v>0.17248262488086999</v>
      </c>
      <c r="O40" s="7">
        <f t="shared" si="8"/>
        <v>5.97248262488087</v>
      </c>
      <c r="P40" s="4">
        <v>10</v>
      </c>
      <c r="Q40" s="10">
        <f>P40/SUM(P25:P43)</f>
        <v>5.5555555555555552E-2</v>
      </c>
      <c r="R40" s="7">
        <f t="shared" si="9"/>
        <v>5.3798328582180464</v>
      </c>
    </row>
    <row r="41" spans="2:18" x14ac:dyDescent="0.25">
      <c r="E41" s="5">
        <f t="shared" si="0"/>
        <v>100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94.425530125430882</v>
      </c>
      <c r="K41" s="5">
        <f t="shared" si="4"/>
        <v>2.0289411061568088</v>
      </c>
      <c r="L41" s="5">
        <f t="shared" si="5"/>
        <v>94.44732575081683</v>
      </c>
      <c r="M41" s="5">
        <f t="shared" si="6"/>
        <v>1.230936974556964</v>
      </c>
      <c r="N41" s="7">
        <f t="shared" si="7"/>
        <v>9.4853253421535666E-2</v>
      </c>
      <c r="O41" s="7">
        <f t="shared" si="8"/>
        <v>5.8948532534215357</v>
      </c>
      <c r="P41" s="4">
        <v>10</v>
      </c>
      <c r="Q41" s="10">
        <f>P41/SUM(P25:P43)</f>
        <v>5.5555555555555552E-2</v>
      </c>
      <c r="R41" s="7">
        <f t="shared" si="9"/>
        <v>5.2583843804916199</v>
      </c>
    </row>
    <row r="42" spans="2:18" x14ac:dyDescent="0.25">
      <c r="E42" s="5">
        <f t="shared" si="0"/>
        <v>100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94.157896922913693</v>
      </c>
      <c r="K42" s="5">
        <f t="shared" si="4"/>
        <v>1.0301203965702612</v>
      </c>
      <c r="L42" s="5">
        <f t="shared" si="5"/>
        <v>94.163531693418705</v>
      </c>
      <c r="M42" s="5">
        <f t="shared" si="6"/>
        <v>0.62681090406154993</v>
      </c>
      <c r="N42" s="7">
        <f t="shared" si="7"/>
        <v>3.4342769420649247E-2</v>
      </c>
      <c r="O42" s="7">
        <f t="shared" si="8"/>
        <v>5.8343427694206493</v>
      </c>
      <c r="P42" s="4">
        <v>10</v>
      </c>
      <c r="Q42" s="10">
        <f>P42/SUM(P25:P43)</f>
        <v>5.5555555555555552E-2</v>
      </c>
      <c r="R42" s="7">
        <f t="shared" si="9"/>
        <v>5.1731779527358768</v>
      </c>
    </row>
    <row r="43" spans="2:18" x14ac:dyDescent="0.25">
      <c r="E43" s="5">
        <f t="shared" si="0"/>
        <v>100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94.06777306614697</v>
      </c>
      <c r="K43" s="5">
        <f t="shared" si="4"/>
        <v>7.2678586621773478E-16</v>
      </c>
      <c r="L43" s="5">
        <f t="shared" si="5"/>
        <v>94.06777306614697</v>
      </c>
      <c r="M43" s="5">
        <f t="shared" si="6"/>
        <v>4.4267830933718456E-16</v>
      </c>
      <c r="N43" s="7">
        <f t="shared" si="7"/>
        <v>1.3298941769107706E-17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5.1322726391819922</v>
      </c>
    </row>
    <row r="44" spans="2:18" x14ac:dyDescent="0.25">
      <c r="R44" s="7">
        <f>SUMPRODUCT(Q25:Q43,R25:R43)</f>
        <v>6.085809999305523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100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107.38995863232122</v>
      </c>
      <c r="K48" s="5">
        <f>I48</f>
        <v>0</v>
      </c>
      <c r="L48" s="5">
        <f>SQRT(J48^2+K48^2)</f>
        <v>107.38995863232122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6.6889098647299647</v>
      </c>
    </row>
    <row r="49" spans="5:18" x14ac:dyDescent="0.25">
      <c r="E49" s="5">
        <f t="shared" si="10"/>
        <v>100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107.27768855554943</v>
      </c>
      <c r="K49" s="5">
        <f t="shared" ref="K49:K66" si="14">I49</f>
        <v>1.2832528495365811</v>
      </c>
      <c r="L49" s="5">
        <f t="shared" ref="L49:L66" si="15">SQRT(J49^2+K49^2)</f>
        <v>107.28536339919488</v>
      </c>
      <c r="M49" s="5">
        <f t="shared" ref="M49:M66" si="16">ATAN(K49/J49)*180/PI()</f>
        <v>0.68533789971364323</v>
      </c>
      <c r="N49" s="7">
        <f t="shared" ref="N49:N66" si="17">$K$2*M49+$K$3*M49*M49+$K$4*M49*M49*M49</f>
        <v>3.9074541403661303E-2</v>
      </c>
      <c r="O49" s="7">
        <f t="shared" ref="O49:O66" si="18">N49+$E$4</f>
        <v>5.8390745414036616</v>
      </c>
      <c r="P49" s="4">
        <v>10</v>
      </c>
      <c r="Q49" s="10">
        <f>P49/SUM(P48:P66)</f>
        <v>5.5555555555555552E-2</v>
      </c>
      <c r="R49" s="7">
        <f t="shared" ref="R49:R66" si="19">O49*(L49^2/E49^2)</f>
        <v>6.7208619159710254</v>
      </c>
    </row>
    <row r="50" spans="5:18" x14ac:dyDescent="0.25">
      <c r="E50" s="5">
        <f t="shared" si="10"/>
        <v>100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106.94428959470538</v>
      </c>
      <c r="K50" s="5">
        <f t="shared" si="14"/>
        <v>2.5275147105972673</v>
      </c>
      <c r="L50" s="5">
        <f t="shared" si="15"/>
        <v>106.97415298813306</v>
      </c>
      <c r="M50" s="5">
        <f t="shared" si="16"/>
        <v>1.3538728642300115</v>
      </c>
      <c r="N50" s="7">
        <f t="shared" si="17"/>
        <v>0.11020362502388481</v>
      </c>
      <c r="O50" s="7">
        <f t="shared" si="18"/>
        <v>5.9102036250238843</v>
      </c>
      <c r="P50" s="4">
        <v>10</v>
      </c>
      <c r="Q50" s="10">
        <f>P50/SUM(P48:P66)</f>
        <v>5.5555555555555552E-2</v>
      </c>
      <c r="R50" s="7">
        <f t="shared" si="19"/>
        <v>6.7633234375224847</v>
      </c>
    </row>
    <row r="51" spans="5:18" x14ac:dyDescent="0.25">
      <c r="E51" s="5">
        <f t="shared" si="10"/>
        <v>100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106.39989190850629</v>
      </c>
      <c r="K51" s="5">
        <f t="shared" si="14"/>
        <v>3.694979316160611</v>
      </c>
      <c r="L51" s="5">
        <f t="shared" si="15"/>
        <v>106.46403087563742</v>
      </c>
      <c r="M51" s="5">
        <f t="shared" si="16"/>
        <v>1.9889275538130411</v>
      </c>
      <c r="N51" s="7">
        <f t="shared" si="17"/>
        <v>0.20445803735352516</v>
      </c>
      <c r="O51" s="7">
        <f t="shared" si="18"/>
        <v>6.0044580373535252</v>
      </c>
      <c r="P51" s="4">
        <v>10</v>
      </c>
      <c r="Q51" s="10">
        <f>P51/SUM(P48:P66)</f>
        <v>5.5555555555555552E-2</v>
      </c>
      <c r="R51" s="7">
        <f t="shared" si="19"/>
        <v>6.8058069246760695</v>
      </c>
    </row>
    <row r="52" spans="5:18" x14ac:dyDescent="0.25">
      <c r="E52" s="5">
        <f t="shared" si="10"/>
        <v>100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105.6610367451688</v>
      </c>
      <c r="K52" s="5">
        <f t="shared" si="14"/>
        <v>4.7501738449521653</v>
      </c>
      <c r="L52" s="5">
        <f t="shared" si="15"/>
        <v>105.7677589704026</v>
      </c>
      <c r="M52" s="5">
        <f t="shared" si="16"/>
        <v>2.5740971843147533</v>
      </c>
      <c r="N52" s="7">
        <f t="shared" si="17"/>
        <v>0.31145442097729725</v>
      </c>
      <c r="O52" s="7">
        <f t="shared" si="18"/>
        <v>6.1114544209772967</v>
      </c>
      <c r="P52" s="4">
        <v>10</v>
      </c>
      <c r="Q52" s="10">
        <f>P52/SUM(P48:P66)</f>
        <v>5.5555555555555552E-2</v>
      </c>
      <c r="R52" s="7">
        <f t="shared" si="19"/>
        <v>6.8367733441852048</v>
      </c>
    </row>
    <row r="53" spans="5:18" x14ac:dyDescent="0.25">
      <c r="E53" s="5">
        <f t="shared" si="10"/>
        <v>100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104.75017384495217</v>
      </c>
      <c r="K53" s="5">
        <f t="shared" si="14"/>
        <v>5.6610367451687953</v>
      </c>
      <c r="L53" s="5">
        <f t="shared" si="15"/>
        <v>104.9030326424258</v>
      </c>
      <c r="M53" s="5">
        <f t="shared" si="16"/>
        <v>3.0934391514303714</v>
      </c>
      <c r="N53" s="7">
        <f t="shared" si="17"/>
        <v>0.42047310803784177</v>
      </c>
      <c r="O53" s="7">
        <f t="shared" si="18"/>
        <v>6.2204731080378419</v>
      </c>
      <c r="P53" s="4">
        <v>10</v>
      </c>
      <c r="Q53" s="10">
        <f>P53/SUM(P48:P66)</f>
        <v>5.5555555555555552E-2</v>
      </c>
      <c r="R53" s="7">
        <f t="shared" si="19"/>
        <v>6.8454106108732313</v>
      </c>
    </row>
    <row r="54" spans="5:18" x14ac:dyDescent="0.25">
      <c r="E54" s="5">
        <f t="shared" si="10"/>
        <v>100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103.69497931616061</v>
      </c>
      <c r="K54" s="5">
        <f t="shared" si="14"/>
        <v>6.3998919085062846</v>
      </c>
      <c r="L54" s="5">
        <f t="shared" si="15"/>
        <v>103.89228725858115</v>
      </c>
      <c r="M54" s="5">
        <f t="shared" si="16"/>
        <v>3.531726117559542</v>
      </c>
      <c r="N54" s="7">
        <f t="shared" si="17"/>
        <v>0.52138443421709946</v>
      </c>
      <c r="O54" s="7">
        <f t="shared" si="18"/>
        <v>6.3213844342170997</v>
      </c>
      <c r="P54" s="4">
        <v>10</v>
      </c>
      <c r="Q54" s="10">
        <f>P54/SUM(P48:P66)</f>
        <v>5.5555555555555552E-2</v>
      </c>
      <c r="R54" s="7">
        <f t="shared" si="19"/>
        <v>6.8230541502843307</v>
      </c>
    </row>
    <row r="55" spans="5:18" x14ac:dyDescent="0.25">
      <c r="E55" s="5">
        <f t="shared" si="10"/>
        <v>100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102.52751471059727</v>
      </c>
      <c r="K55" s="5">
        <f t="shared" si="14"/>
        <v>6.9442895947053769</v>
      </c>
      <c r="L55" s="5">
        <f t="shared" si="15"/>
        <v>102.7624174039657</v>
      </c>
      <c r="M55" s="5">
        <f t="shared" si="16"/>
        <v>3.8747816633361323</v>
      </c>
      <c r="N55" s="7">
        <f t="shared" si="17"/>
        <v>0.60531562482642087</v>
      </c>
      <c r="O55" s="7">
        <f t="shared" si="18"/>
        <v>6.4053156248264207</v>
      </c>
      <c r="P55" s="4">
        <v>10</v>
      </c>
      <c r="Q55" s="10">
        <f>P55/SUM(P48:P66)</f>
        <v>5.5555555555555552E-2</v>
      </c>
      <c r="R55" s="7">
        <f t="shared" si="19"/>
        <v>6.7640865962961678</v>
      </c>
    </row>
    <row r="56" spans="5:18" x14ac:dyDescent="0.25">
      <c r="E56" s="5">
        <f t="shared" si="10"/>
        <v>100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101.28325284953658</v>
      </c>
      <c r="K56" s="5">
        <f t="shared" si="14"/>
        <v>7.2776885555494335</v>
      </c>
      <c r="L56" s="5">
        <f t="shared" si="15"/>
        <v>101.54438467239207</v>
      </c>
      <c r="M56" s="5">
        <f t="shared" si="16"/>
        <v>4.1099135578225079</v>
      </c>
      <c r="N56" s="7">
        <f t="shared" si="17"/>
        <v>0.66505668578521049</v>
      </c>
      <c r="O56" s="7">
        <f t="shared" si="18"/>
        <v>6.4650566857852105</v>
      </c>
      <c r="P56" s="4">
        <v>10</v>
      </c>
      <c r="Q56" s="10">
        <f>P56/SUM(P48:P66)</f>
        <v>5.5555555555555552E-2</v>
      </c>
      <c r="R56" s="7">
        <f t="shared" si="19"/>
        <v>6.666289371015476</v>
      </c>
    </row>
    <row r="57" spans="5:18" x14ac:dyDescent="0.25">
      <c r="E57" s="5">
        <f t="shared" si="10"/>
        <v>100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100</v>
      </c>
      <c r="K57" s="5">
        <f t="shared" si="14"/>
        <v>7.389958632321223</v>
      </c>
      <c r="L57" s="5">
        <f t="shared" si="15"/>
        <v>100.27268565560324</v>
      </c>
      <c r="M57" s="5">
        <f t="shared" si="16"/>
        <v>4.2264518157803881</v>
      </c>
      <c r="N57" s="7">
        <f t="shared" si="17"/>
        <v>0.69527295264265332</v>
      </c>
      <c r="O57" s="7">
        <f t="shared" si="18"/>
        <v>6.4952729526426527</v>
      </c>
      <c r="P57" s="4">
        <v>10</v>
      </c>
      <c r="Q57" s="10">
        <f>P57/SUM(P48:P66)</f>
        <v>5.5555555555555552E-2</v>
      </c>
      <c r="R57" s="7">
        <f t="shared" si="19"/>
        <v>6.5307446051151947</v>
      </c>
    </row>
    <row r="58" spans="5:18" x14ac:dyDescent="0.25">
      <c r="E58" s="5">
        <f t="shared" si="10"/>
        <v>100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98.716747150463419</v>
      </c>
      <c r="K58" s="5">
        <f t="shared" si="14"/>
        <v>7.2776885555494335</v>
      </c>
      <c r="L58" s="5">
        <f t="shared" si="15"/>
        <v>98.984649914419066</v>
      </c>
      <c r="M58" s="5">
        <f t="shared" si="16"/>
        <v>4.2163854121673134</v>
      </c>
      <c r="N58" s="7">
        <f t="shared" si="17"/>
        <v>0.69264782547770343</v>
      </c>
      <c r="O58" s="7">
        <f t="shared" si="18"/>
        <v>6.4926478254777029</v>
      </c>
      <c r="P58" s="4">
        <v>10</v>
      </c>
      <c r="Q58" s="10">
        <f>P58/SUM(P48:P66)</f>
        <v>5.5555555555555552E-2</v>
      </c>
      <c r="R58" s="7">
        <f t="shared" si="19"/>
        <v>6.3614709652783885</v>
      </c>
    </row>
    <row r="59" spans="5:18" x14ac:dyDescent="0.25">
      <c r="E59" s="5">
        <f t="shared" si="10"/>
        <v>100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97.472485289402726</v>
      </c>
      <c r="K59" s="5">
        <f t="shared" si="14"/>
        <v>6.9442895947053778</v>
      </c>
      <c r="L59" s="5">
        <f t="shared" si="15"/>
        <v>97.719540248959234</v>
      </c>
      <c r="M59" s="5">
        <f t="shared" si="16"/>
        <v>4.0750716792659913</v>
      </c>
      <c r="N59" s="7">
        <f t="shared" si="17"/>
        <v>0.6560986643334924</v>
      </c>
      <c r="O59" s="7">
        <f t="shared" si="18"/>
        <v>6.4560986643334921</v>
      </c>
      <c r="P59" s="4">
        <v>10</v>
      </c>
      <c r="Q59" s="10">
        <f>P59/SUM(P48:P66)</f>
        <v>5.5555555555555552E-2</v>
      </c>
      <c r="R59" s="7">
        <f t="shared" si="19"/>
        <v>6.1649986932427359</v>
      </c>
    </row>
    <row r="60" spans="5:18" x14ac:dyDescent="0.25">
      <c r="E60" s="5">
        <f t="shared" si="10"/>
        <v>100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96.305020683839388</v>
      </c>
      <c r="K60" s="5">
        <f t="shared" si="14"/>
        <v>6.3998919085062855</v>
      </c>
      <c r="L60" s="5">
        <f t="shared" si="15"/>
        <v>96.517436897978683</v>
      </c>
      <c r="M60" s="5">
        <f t="shared" si="16"/>
        <v>3.8019662225399489</v>
      </c>
      <c r="N60" s="7">
        <f t="shared" si="17"/>
        <v>0.58716736698760019</v>
      </c>
      <c r="O60" s="7">
        <f t="shared" si="18"/>
        <v>6.3871673669876001</v>
      </c>
      <c r="P60" s="4">
        <v>10</v>
      </c>
      <c r="Q60" s="10">
        <f>P60/SUM(P48:P66)</f>
        <v>5.5555555555555552E-2</v>
      </c>
      <c r="R60" s="7">
        <f t="shared" si="19"/>
        <v>5.950039612566913</v>
      </c>
    </row>
    <row r="61" spans="5:18" x14ac:dyDescent="0.25">
      <c r="E61" s="5">
        <f t="shared" si="10"/>
        <v>100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95.249826155047828</v>
      </c>
      <c r="K61" s="5">
        <f t="shared" si="14"/>
        <v>5.6610367451687953</v>
      </c>
      <c r="L61" s="5">
        <f t="shared" si="15"/>
        <v>95.417905655055051</v>
      </c>
      <c r="M61" s="5">
        <f t="shared" si="16"/>
        <v>3.4012913590676859</v>
      </c>
      <c r="N61" s="7">
        <f t="shared" si="17"/>
        <v>0.49057166015352499</v>
      </c>
      <c r="O61" s="7">
        <f t="shared" si="18"/>
        <v>6.2905716601535246</v>
      </c>
      <c r="P61" s="4">
        <v>10</v>
      </c>
      <c r="Q61" s="10">
        <f>P61/SUM(P48:P66)</f>
        <v>5.5555555555555552E-2</v>
      </c>
      <c r="R61" s="7">
        <f t="shared" si="19"/>
        <v>5.7272992289990352</v>
      </c>
    </row>
    <row r="62" spans="5:18" x14ac:dyDescent="0.25">
      <c r="E62" s="5">
        <f t="shared" si="10"/>
        <v>100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94.338963254831199</v>
      </c>
      <c r="K62" s="5">
        <f t="shared" si="14"/>
        <v>4.7501738449521671</v>
      </c>
      <c r="L62" s="5">
        <f t="shared" si="15"/>
        <v>94.458478388939014</v>
      </c>
      <c r="M62" s="5">
        <f t="shared" si="16"/>
        <v>2.8825338188219813</v>
      </c>
      <c r="N62" s="7">
        <f t="shared" si="17"/>
        <v>0.37473000261889278</v>
      </c>
      <c r="O62" s="7">
        <f t="shared" si="18"/>
        <v>6.1747300026188929</v>
      </c>
      <c r="P62" s="4">
        <v>10</v>
      </c>
      <c r="Q62" s="10">
        <f>P62/SUM(P48:P66)</f>
        <v>5.5555555555555552E-2</v>
      </c>
      <c r="R62" s="7">
        <f t="shared" si="19"/>
        <v>5.5093436535992986</v>
      </c>
    </row>
    <row r="63" spans="5:18" x14ac:dyDescent="0.25">
      <c r="E63" s="5">
        <f t="shared" si="10"/>
        <v>100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93.600108091493709</v>
      </c>
      <c r="K63" s="5">
        <f t="shared" si="14"/>
        <v>3.694979316160611</v>
      </c>
      <c r="L63" s="5">
        <f t="shared" si="15"/>
        <v>93.673011624940088</v>
      </c>
      <c r="M63" s="5">
        <f t="shared" si="16"/>
        <v>2.2606474989805712</v>
      </c>
      <c r="N63" s="7">
        <f t="shared" si="17"/>
        <v>0.25190265367830078</v>
      </c>
      <c r="O63" s="7">
        <f t="shared" si="18"/>
        <v>6.0519026536783009</v>
      </c>
      <c r="P63" s="4">
        <v>10</v>
      </c>
      <c r="Q63" s="10">
        <f>P63/SUM(P48:P66)</f>
        <v>5.5555555555555552E-2</v>
      </c>
      <c r="R63" s="7">
        <f t="shared" si="19"/>
        <v>5.3103225384617829</v>
      </c>
    </row>
    <row r="64" spans="5:18" x14ac:dyDescent="0.25">
      <c r="E64" s="5">
        <f t="shared" si="10"/>
        <v>100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93.055710405294619</v>
      </c>
      <c r="K64" s="5">
        <f t="shared" si="14"/>
        <v>2.5275147105972686</v>
      </c>
      <c r="L64" s="5">
        <f t="shared" si="15"/>
        <v>93.090029378265555</v>
      </c>
      <c r="M64" s="5">
        <f t="shared" si="16"/>
        <v>1.5558457261398404</v>
      </c>
      <c r="N64" s="7">
        <f t="shared" si="17"/>
        <v>0.13752269405741865</v>
      </c>
      <c r="O64" s="7">
        <f t="shared" si="18"/>
        <v>5.9375226940574182</v>
      </c>
      <c r="P64" s="4">
        <v>10</v>
      </c>
      <c r="Q64" s="10">
        <f>P64/SUM(P48:P66)</f>
        <v>5.5555555555555552E-2</v>
      </c>
      <c r="R64" s="7">
        <f t="shared" si="19"/>
        <v>5.1453108480884246</v>
      </c>
    </row>
    <row r="65" spans="2:18" x14ac:dyDescent="0.25">
      <c r="E65" s="5">
        <f t="shared" si="10"/>
        <v>100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92.722311444450568</v>
      </c>
      <c r="K65" s="5">
        <f t="shared" si="14"/>
        <v>1.2832528495365807</v>
      </c>
      <c r="L65" s="5">
        <f t="shared" si="15"/>
        <v>92.73119096332978</v>
      </c>
      <c r="M65" s="5">
        <f t="shared" si="16"/>
        <v>0.79290817316982176</v>
      </c>
      <c r="N65" s="7">
        <f t="shared" si="17"/>
        <v>4.8420519227477497E-2</v>
      </c>
      <c r="O65" s="7">
        <f t="shared" si="18"/>
        <v>5.848420519227477</v>
      </c>
      <c r="P65" s="4">
        <v>10</v>
      </c>
      <c r="Q65" s="10">
        <f>P65/SUM(P48:P66)</f>
        <v>5.5555555555555552E-2</v>
      </c>
      <c r="R65" s="7">
        <f t="shared" si="19"/>
        <v>5.0290999526550548</v>
      </c>
    </row>
    <row r="66" spans="2:18" x14ac:dyDescent="0.25">
      <c r="E66" s="5">
        <f t="shared" si="10"/>
        <v>100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92.610041367678775</v>
      </c>
      <c r="K66" s="5">
        <f t="shared" si="14"/>
        <v>9.0537964002269651E-16</v>
      </c>
      <c r="L66" s="5">
        <f t="shared" si="15"/>
        <v>92.610041367678775</v>
      </c>
      <c r="M66" s="5">
        <f t="shared" si="16"/>
        <v>5.6013831183190273E-16</v>
      </c>
      <c r="N66" s="7">
        <f t="shared" si="17"/>
        <v>1.6827675164054035E-17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4.9744394620314401</v>
      </c>
    </row>
    <row r="67" spans="2:18" x14ac:dyDescent="0.25">
      <c r="R67" s="7">
        <f>SUMPRODUCT(Q48:Q66,R48:R66)</f>
        <v>6.2103283951228621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100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108.18486945915615</v>
      </c>
      <c r="K71" s="5">
        <f>I71</f>
        <v>0</v>
      </c>
      <c r="L71" s="5">
        <f>SQRT(J71^2+K71^2)</f>
        <v>108.18486945915615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6.7883002683389</v>
      </c>
    </row>
    <row r="72" spans="2:18" x14ac:dyDescent="0.25">
      <c r="E72" s="5">
        <f t="shared" si="20"/>
        <v>100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108.06052290076981</v>
      </c>
      <c r="K72" s="5">
        <f t="shared" ref="K72:K89" si="24">I72</f>
        <v>1.4212876660241791</v>
      </c>
      <c r="L72" s="5">
        <f t="shared" ref="L72:L89" si="25">SQRT(J72^2+K72^2)</f>
        <v>108.06986938188363</v>
      </c>
      <c r="M72" s="5">
        <f t="shared" ref="M72:M89" si="26">ATAN(K72/J72)*180/PI()</f>
        <v>0.75355076210565053</v>
      </c>
      <c r="N72" s="7">
        <f t="shared" ref="N72:N89" si="27">$K$2*M72+$K$3*M72*M72+$K$4*M72*M72*M72</f>
        <v>4.4904229258287714E-2</v>
      </c>
      <c r="O72" s="7">
        <f t="shared" ref="O72:O89" si="28">N72+$E$4</f>
        <v>5.8449042292582876</v>
      </c>
      <c r="P72" s="4">
        <v>10</v>
      </c>
      <c r="Q72" s="10">
        <f>P72/SUM(P71:P89)</f>
        <v>5.5555555555555552E-2</v>
      </c>
      <c r="R72" s="7">
        <f t="shared" ref="R72:R89" si="29">O72*(L72^2/E72^2)</f>
        <v>6.8263201509980203</v>
      </c>
    </row>
    <row r="73" spans="2:18" x14ac:dyDescent="0.25">
      <c r="E73" s="5">
        <f t="shared" si="20"/>
        <v>100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107.69126143286499</v>
      </c>
      <c r="K73" s="5">
        <f t="shared" si="24"/>
        <v>2.7993902255224752</v>
      </c>
      <c r="L73" s="5">
        <f t="shared" si="25"/>
        <v>107.72763978959357</v>
      </c>
      <c r="M73" s="5">
        <f t="shared" si="26"/>
        <v>1.4890449859386705</v>
      </c>
      <c r="N73" s="7">
        <f t="shared" si="27"/>
        <v>0.12820319378098871</v>
      </c>
      <c r="O73" s="7">
        <f t="shared" si="28"/>
        <v>5.9282031937809885</v>
      </c>
      <c r="P73" s="4">
        <v>10</v>
      </c>
      <c r="Q73" s="10">
        <f>P73/SUM(P71:P89)</f>
        <v>5.5555555555555552E-2</v>
      </c>
      <c r="R73" s="7">
        <f t="shared" si="29"/>
        <v>6.8798246766328495</v>
      </c>
    </row>
    <row r="74" spans="2:18" x14ac:dyDescent="0.25">
      <c r="E74" s="5">
        <f t="shared" si="20"/>
        <v>100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107.08830487828862</v>
      </c>
      <c r="K74" s="5">
        <f t="shared" si="24"/>
        <v>4.0924347295780743</v>
      </c>
      <c r="L74" s="5">
        <f t="shared" si="25"/>
        <v>107.16647359935453</v>
      </c>
      <c r="M74" s="5">
        <f t="shared" si="26"/>
        <v>2.1885227488461485</v>
      </c>
      <c r="N74" s="7">
        <f t="shared" si="27"/>
        <v>0.23891887773903481</v>
      </c>
      <c r="O74" s="7">
        <f t="shared" si="28"/>
        <v>6.038918877739035</v>
      </c>
      <c r="P74" s="4">
        <v>10</v>
      </c>
      <c r="Q74" s="10">
        <f>P74/SUM(P71:P89)</f>
        <v>5.5555555555555552E-2</v>
      </c>
      <c r="R74" s="7">
        <f t="shared" si="29"/>
        <v>6.9354888190789117</v>
      </c>
    </row>
    <row r="75" spans="2:18" x14ac:dyDescent="0.25">
      <c r="E75" s="5">
        <f t="shared" si="20"/>
        <v>100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106.26997376684081</v>
      </c>
      <c r="K75" s="5">
        <f t="shared" si="24"/>
        <v>5.2611326752473389</v>
      </c>
      <c r="L75" s="5">
        <f t="shared" si="25"/>
        <v>106.40012613447217</v>
      </c>
      <c r="M75" s="5">
        <f t="shared" si="26"/>
        <v>2.8342416482305608</v>
      </c>
      <c r="N75" s="7">
        <f t="shared" si="27"/>
        <v>0.36453196862122972</v>
      </c>
      <c r="O75" s="7">
        <f t="shared" si="28"/>
        <v>6.1645319686212297</v>
      </c>
      <c r="P75" s="4">
        <v>10</v>
      </c>
      <c r="Q75" s="10">
        <f>P75/SUM(P71:P89)</f>
        <v>5.5555555555555552E-2</v>
      </c>
      <c r="R75" s="7">
        <f t="shared" si="29"/>
        <v>6.9788585300345307</v>
      </c>
    </row>
    <row r="76" spans="2:18" x14ac:dyDescent="0.25">
      <c r="E76" s="5">
        <f t="shared" si="20"/>
        <v>100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105.26113267524734</v>
      </c>
      <c r="K76" s="5">
        <f t="shared" si="24"/>
        <v>6.2699737668408035</v>
      </c>
      <c r="L76" s="5">
        <f t="shared" si="25"/>
        <v>105.44770563228435</v>
      </c>
      <c r="M76" s="5">
        <f t="shared" si="26"/>
        <v>3.4088466590457105</v>
      </c>
      <c r="N76" s="7">
        <f t="shared" si="27"/>
        <v>0.49233901519279616</v>
      </c>
      <c r="O76" s="7">
        <f t="shared" si="28"/>
        <v>6.2923390151927956</v>
      </c>
      <c r="P76" s="4">
        <v>10</v>
      </c>
      <c r="Q76" s="10">
        <f>P76/SUM(P71:P89)</f>
        <v>5.5555555555555552E-2</v>
      </c>
      <c r="R76" s="7">
        <f t="shared" si="29"/>
        <v>6.9965893160671566</v>
      </c>
    </row>
    <row r="77" spans="2:18" x14ac:dyDescent="0.25">
      <c r="E77" s="5">
        <f t="shared" si="20"/>
        <v>100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104.09243472957807</v>
      </c>
      <c r="K77" s="5">
        <f t="shared" si="24"/>
        <v>7.0883048782886249</v>
      </c>
      <c r="L77" s="5">
        <f t="shared" si="25"/>
        <v>104.33349909774445</v>
      </c>
      <c r="M77" s="5">
        <f t="shared" si="26"/>
        <v>3.8956139343946239</v>
      </c>
      <c r="N77" s="7">
        <f t="shared" si="27"/>
        <v>0.61053932673640021</v>
      </c>
      <c r="O77" s="7">
        <f t="shared" si="28"/>
        <v>6.4105393267363997</v>
      </c>
      <c r="P77" s="4">
        <v>10</v>
      </c>
      <c r="Q77" s="10">
        <f>P77/SUM(P71:P89)</f>
        <v>5.5555555555555552E-2</v>
      </c>
      <c r="R77" s="7">
        <f t="shared" si="29"/>
        <v>6.9781791437687204</v>
      </c>
    </row>
    <row r="78" spans="2:18" x14ac:dyDescent="0.25">
      <c r="E78" s="5">
        <f t="shared" si="20"/>
        <v>100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102.79939022552247</v>
      </c>
      <c r="K78" s="5">
        <f t="shared" si="24"/>
        <v>7.6912614328649829</v>
      </c>
      <c r="L78" s="5">
        <f t="shared" si="25"/>
        <v>103.08671171963883</v>
      </c>
      <c r="M78" s="5">
        <f t="shared" si="26"/>
        <v>4.2787929158264673</v>
      </c>
      <c r="N78" s="7">
        <f t="shared" si="27"/>
        <v>0.70896733478209484</v>
      </c>
      <c r="O78" s="7">
        <f t="shared" si="28"/>
        <v>6.5089673347820947</v>
      </c>
      <c r="P78" s="4">
        <v>10</v>
      </c>
      <c r="Q78" s="10">
        <f>P78/SUM(P71:P89)</f>
        <v>5.5555555555555552E-2</v>
      </c>
      <c r="R78" s="7">
        <f t="shared" si="29"/>
        <v>6.9169950567761447</v>
      </c>
    </row>
    <row r="79" spans="2:18" x14ac:dyDescent="0.25">
      <c r="E79" s="5">
        <f t="shared" si="20"/>
        <v>100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101.42128766602418</v>
      </c>
      <c r="K79" s="5">
        <f t="shared" si="24"/>
        <v>8.0605229007698149</v>
      </c>
      <c r="L79" s="5">
        <f t="shared" si="25"/>
        <v>101.74109111498787</v>
      </c>
      <c r="M79" s="5">
        <f t="shared" si="26"/>
        <v>4.5440681074375711</v>
      </c>
      <c r="N79" s="7">
        <f t="shared" si="27"/>
        <v>0.77947038471821506</v>
      </c>
      <c r="O79" s="7">
        <f t="shared" si="28"/>
        <v>6.5794703847182152</v>
      </c>
      <c r="P79" s="4">
        <v>10</v>
      </c>
      <c r="Q79" s="10">
        <f>P79/SUM(P71:P89)</f>
        <v>5.5555555555555552E-2</v>
      </c>
      <c r="R79" s="7">
        <f t="shared" si="29"/>
        <v>6.8105740327960183</v>
      </c>
    </row>
    <row r="80" spans="2:18" x14ac:dyDescent="0.25">
      <c r="E80" s="5">
        <f t="shared" si="20"/>
        <v>100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100</v>
      </c>
      <c r="K80" s="5">
        <f t="shared" si="24"/>
        <v>8.1848694591561504</v>
      </c>
      <c r="L80" s="5">
        <f t="shared" si="25"/>
        <v>100.33440131910604</v>
      </c>
      <c r="M80" s="5">
        <f t="shared" si="26"/>
        <v>4.6791544823509685</v>
      </c>
      <c r="N80" s="7">
        <f t="shared" si="27"/>
        <v>0.81602485137038228</v>
      </c>
      <c r="O80" s="7">
        <f t="shared" si="28"/>
        <v>6.6160248513703817</v>
      </c>
      <c r="P80" s="4">
        <v>10</v>
      </c>
      <c r="Q80" s="10">
        <f>P80/SUM(P71:P89)</f>
        <v>5.5555555555555552E-2</v>
      </c>
      <c r="R80" s="7">
        <f t="shared" si="29"/>
        <v>6.6603469833176643</v>
      </c>
    </row>
    <row r="81" spans="2:18" x14ac:dyDescent="0.25">
      <c r="E81" s="5">
        <f t="shared" si="20"/>
        <v>100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98.578712333975815</v>
      </c>
      <c r="K81" s="5">
        <f t="shared" si="24"/>
        <v>8.0605229007698149</v>
      </c>
      <c r="L81" s="5">
        <f t="shared" si="25"/>
        <v>98.907707257112122</v>
      </c>
      <c r="M81" s="5">
        <f t="shared" si="26"/>
        <v>4.6745263972775151</v>
      </c>
      <c r="N81" s="7">
        <f t="shared" si="27"/>
        <v>0.81476571716301438</v>
      </c>
      <c r="O81" s="7">
        <f t="shared" si="28"/>
        <v>6.6147657171630145</v>
      </c>
      <c r="P81" s="4">
        <v>10</v>
      </c>
      <c r="Q81" s="10">
        <f>P81/SUM(P71:P89)</f>
        <v>5.5555555555555552E-2</v>
      </c>
      <c r="R81" s="7">
        <f t="shared" si="29"/>
        <v>6.4710497153584576</v>
      </c>
    </row>
    <row r="82" spans="2:18" x14ac:dyDescent="0.25">
      <c r="E82" s="5">
        <f t="shared" si="20"/>
        <v>100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97.200609774477527</v>
      </c>
      <c r="K82" s="5">
        <f t="shared" si="24"/>
        <v>7.6912614328649838</v>
      </c>
      <c r="L82" s="5">
        <f t="shared" si="25"/>
        <v>97.504430888852099</v>
      </c>
      <c r="M82" s="5">
        <f t="shared" si="26"/>
        <v>4.524256987409375</v>
      </c>
      <c r="N82" s="7">
        <f t="shared" si="27"/>
        <v>0.77414487888022876</v>
      </c>
      <c r="O82" s="7">
        <f t="shared" si="28"/>
        <v>6.5741448788802286</v>
      </c>
      <c r="P82" s="4">
        <v>10</v>
      </c>
      <c r="Q82" s="10">
        <f>P82/SUM(P71:P89)</f>
        <v>5.5555555555555552E-2</v>
      </c>
      <c r="R82" s="7">
        <f t="shared" si="29"/>
        <v>6.25011450984488</v>
      </c>
    </row>
    <row r="83" spans="2:18" x14ac:dyDescent="0.25">
      <c r="E83" s="5">
        <f t="shared" si="20"/>
        <v>100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95.907565270421927</v>
      </c>
      <c r="K83" s="5">
        <f t="shared" si="24"/>
        <v>7.0883048782886258</v>
      </c>
      <c r="L83" s="5">
        <f t="shared" si="25"/>
        <v>96.169148598434674</v>
      </c>
      <c r="M83" s="5">
        <f t="shared" si="26"/>
        <v>4.2269125755549117</v>
      </c>
      <c r="N83" s="7">
        <f t="shared" si="27"/>
        <v>0.69539317713851345</v>
      </c>
      <c r="O83" s="7">
        <f t="shared" si="28"/>
        <v>6.4953931771385136</v>
      </c>
      <c r="P83" s="4">
        <v>10</v>
      </c>
      <c r="Q83" s="10">
        <f>P83/SUM(P71:P89)</f>
        <v>5.5555555555555552E-2</v>
      </c>
      <c r="R83" s="7">
        <f t="shared" si="29"/>
        <v>6.0072677199037336</v>
      </c>
    </row>
    <row r="84" spans="2:18" x14ac:dyDescent="0.25">
      <c r="E84" s="5">
        <f t="shared" si="20"/>
        <v>100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94.738867324752661</v>
      </c>
      <c r="K84" s="5">
        <f t="shared" si="24"/>
        <v>6.2699737668408035</v>
      </c>
      <c r="L84" s="5">
        <f t="shared" si="25"/>
        <v>94.94611920986533</v>
      </c>
      <c r="M84" s="5">
        <f t="shared" si="26"/>
        <v>3.7864070229812965</v>
      </c>
      <c r="N84" s="7">
        <f t="shared" si="27"/>
        <v>0.58331199950153367</v>
      </c>
      <c r="O84" s="7">
        <f t="shared" si="28"/>
        <v>6.3833119995015331</v>
      </c>
      <c r="P84" s="4">
        <v>10</v>
      </c>
      <c r="Q84" s="10">
        <f>P84/SUM(P71:P89)</f>
        <v>5.5555555555555552E-2</v>
      </c>
      <c r="R84" s="7">
        <f t="shared" si="29"/>
        <v>5.7544061127247073</v>
      </c>
    </row>
    <row r="85" spans="2:18" x14ac:dyDescent="0.25">
      <c r="E85" s="5">
        <f t="shared" si="20"/>
        <v>100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93.730026233159194</v>
      </c>
      <c r="K85" s="5">
        <f t="shared" si="24"/>
        <v>5.2611326752473406</v>
      </c>
      <c r="L85" s="5">
        <f t="shared" si="25"/>
        <v>93.877565662384256</v>
      </c>
      <c r="M85" s="5">
        <f t="shared" si="26"/>
        <v>3.2126814457184136</v>
      </c>
      <c r="N85" s="7">
        <f t="shared" si="27"/>
        <v>0.44717185357258299</v>
      </c>
      <c r="O85" s="7">
        <f t="shared" si="28"/>
        <v>6.2471718535725831</v>
      </c>
      <c r="P85" s="4">
        <v>10</v>
      </c>
      <c r="Q85" s="10">
        <f>P85/SUM(P71:P89)</f>
        <v>5.5555555555555552E-2</v>
      </c>
      <c r="R85" s="7">
        <f t="shared" si="29"/>
        <v>5.5056308894918473</v>
      </c>
    </row>
    <row r="86" spans="2:18" x14ac:dyDescent="0.25">
      <c r="E86" s="5">
        <f t="shared" si="20"/>
        <v>100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92.911695121711375</v>
      </c>
      <c r="K86" s="5">
        <f t="shared" si="24"/>
        <v>4.0924347295780743</v>
      </c>
      <c r="L86" s="5">
        <f t="shared" si="25"/>
        <v>93.001780157186786</v>
      </c>
      <c r="M86" s="5">
        <f t="shared" si="26"/>
        <v>2.522048237870214</v>
      </c>
      <c r="N86" s="7">
        <f t="shared" si="27"/>
        <v>0.30122358977025465</v>
      </c>
      <c r="O86" s="7">
        <f t="shared" si="28"/>
        <v>6.1012235897702549</v>
      </c>
      <c r="P86" s="4">
        <v>10</v>
      </c>
      <c r="Q86" s="10">
        <f>P86/SUM(P71:P89)</f>
        <v>5.5555555555555552E-2</v>
      </c>
      <c r="R86" s="7">
        <f t="shared" si="29"/>
        <v>5.2771503018743466</v>
      </c>
    </row>
    <row r="87" spans="2:18" x14ac:dyDescent="0.25">
      <c r="E87" s="5">
        <f t="shared" si="20"/>
        <v>100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92.308738567135023</v>
      </c>
      <c r="K87" s="5">
        <f t="shared" si="24"/>
        <v>2.7993902255224765</v>
      </c>
      <c r="L87" s="5">
        <f t="shared" si="25"/>
        <v>92.351176503011757</v>
      </c>
      <c r="M87" s="5">
        <f t="shared" si="26"/>
        <v>1.7370414120379216</v>
      </c>
      <c r="N87" s="7">
        <f t="shared" si="27"/>
        <v>0.16417810692927701</v>
      </c>
      <c r="O87" s="7">
        <f t="shared" si="28"/>
        <v>5.9641781069292765</v>
      </c>
      <c r="P87" s="4">
        <v>10</v>
      </c>
      <c r="Q87" s="10">
        <f>P87/SUM(P71:P89)</f>
        <v>5.5555555555555552E-2</v>
      </c>
      <c r="R87" s="7">
        <f t="shared" si="29"/>
        <v>5.0866923203745564</v>
      </c>
    </row>
    <row r="88" spans="2:18" x14ac:dyDescent="0.25">
      <c r="E88" s="5">
        <f t="shared" si="20"/>
        <v>100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91.939477099230189</v>
      </c>
      <c r="K88" s="5">
        <f t="shared" si="24"/>
        <v>1.4212876660241787</v>
      </c>
      <c r="L88" s="5">
        <f t="shared" si="25"/>
        <v>91.950462249569284</v>
      </c>
      <c r="M88" s="5">
        <f t="shared" si="26"/>
        <v>0.88566197291415638</v>
      </c>
      <c r="N88" s="7">
        <f t="shared" si="27"/>
        <v>5.7144060844190707E-2</v>
      </c>
      <c r="O88" s="7">
        <f t="shared" si="28"/>
        <v>5.8571440608441909</v>
      </c>
      <c r="P88" s="4">
        <v>10</v>
      </c>
      <c r="Q88" s="10">
        <f>P88/SUM(P71:P89)</f>
        <v>5.5555555555555552E-2</v>
      </c>
      <c r="R88" s="7">
        <f t="shared" si="29"/>
        <v>4.952149415205767</v>
      </c>
    </row>
    <row r="89" spans="2:18" x14ac:dyDescent="0.25">
      <c r="E89" s="5">
        <f t="shared" si="20"/>
        <v>100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91.815130540843853</v>
      </c>
      <c r="K89" s="5">
        <f t="shared" si="24"/>
        <v>1.002768017151391E-15</v>
      </c>
      <c r="L89" s="5">
        <f t="shared" si="25"/>
        <v>91.815130540843853</v>
      </c>
      <c r="M89" s="5">
        <f t="shared" si="26"/>
        <v>6.2576151528661541E-16</v>
      </c>
      <c r="N89" s="7">
        <f t="shared" si="27"/>
        <v>1.8799127442240515E-17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4.8894105538146748</v>
      </c>
    </row>
    <row r="90" spans="2:18" x14ac:dyDescent="0.25">
      <c r="R90" s="7">
        <f>SUMPRODUCT(Q71:Q89,R71:R89)</f>
        <v>6.2848051725180598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100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108.75462129746865</v>
      </c>
      <c r="K94" s="5">
        <f>I94</f>
        <v>0</v>
      </c>
      <c r="L94" s="5">
        <f>SQRT(J94^2+K94^2)</f>
        <v>108.75462129746865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6.8599892390623767</v>
      </c>
    </row>
    <row r="95" spans="2:18" x14ac:dyDescent="0.25">
      <c r="E95" s="5">
        <f t="shared" si="30"/>
        <v>100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108.62161892843292</v>
      </c>
      <c r="K95" s="5">
        <f t="shared" ref="K95:K112" si="34">I95</f>
        <v>1.5202240344695284</v>
      </c>
      <c r="L95" s="5">
        <f t="shared" ref="L95:L112" si="35">SQRT(J95^2+K95^2)</f>
        <v>108.63225662642139</v>
      </c>
      <c r="M95" s="5">
        <f t="shared" ref="M95:M112" si="36">ATAN(K95/J95)*180/PI()</f>
        <v>0.8018360940216247</v>
      </c>
      <c r="N95" s="7">
        <f t="shared" ref="N95:N112" si="37">$K$2*M95+$K$3*M95*M95+$K$4*M95*M95*M95</f>
        <v>4.9233601562960395E-2</v>
      </c>
      <c r="O95" s="7">
        <f t="shared" ref="O95:O112" si="38">N95+$E$4</f>
        <v>5.8492336015629602</v>
      </c>
      <c r="P95" s="4">
        <v>10</v>
      </c>
      <c r="Q95" s="10">
        <f>P95/SUM(P94:P112)</f>
        <v>5.5555555555555552E-2</v>
      </c>
      <c r="R95" s="7">
        <f t="shared" ref="R95:R112" si="39">O95*(L95^2/E95^2)</f>
        <v>6.9026613758727633</v>
      </c>
    </row>
    <row r="96" spans="2:18" x14ac:dyDescent="0.25">
      <c r="E96" s="5">
        <f t="shared" si="30"/>
        <v>100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108.22665303100645</v>
      </c>
      <c r="K96" s="5">
        <f t="shared" si="34"/>
        <v>2.9942568309221795</v>
      </c>
      <c r="L96" s="5">
        <f t="shared" si="35"/>
        <v>108.26806546837059</v>
      </c>
      <c r="M96" s="5">
        <f t="shared" si="36"/>
        <v>1.5847716076204732</v>
      </c>
      <c r="N96" s="7">
        <f t="shared" si="37"/>
        <v>0.14164391559563247</v>
      </c>
      <c r="O96" s="7">
        <f t="shared" si="38"/>
        <v>5.9416439155956322</v>
      </c>
      <c r="P96" s="4">
        <v>10</v>
      </c>
      <c r="Q96" s="10">
        <f>P96/SUM(P94:P112)</f>
        <v>5.5555555555555552E-2</v>
      </c>
      <c r="R96" s="7">
        <f t="shared" si="39"/>
        <v>6.9647795497435103</v>
      </c>
    </row>
    <row r="97" spans="5:18" x14ac:dyDescent="0.25">
      <c r="E97" s="5">
        <f t="shared" si="30"/>
        <v>100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107.58172444412014</v>
      </c>
      <c r="K97" s="5">
        <f t="shared" si="34"/>
        <v>4.3773106487343245</v>
      </c>
      <c r="L97" s="5">
        <f t="shared" si="35"/>
        <v>107.67074014274314</v>
      </c>
      <c r="M97" s="5">
        <f t="shared" si="36"/>
        <v>2.3299790098206987</v>
      </c>
      <c r="N97" s="7">
        <f t="shared" si="37"/>
        <v>0.2646422885942093</v>
      </c>
      <c r="O97" s="7">
        <f t="shared" si="38"/>
        <v>6.0646422885942091</v>
      </c>
      <c r="P97" s="4">
        <v>10</v>
      </c>
      <c r="Q97" s="10">
        <f>P97/SUM(P94:P112)</f>
        <v>5.5555555555555552E-2</v>
      </c>
      <c r="R97" s="7">
        <f t="shared" si="39"/>
        <v>7.0307326991568324</v>
      </c>
    </row>
    <row r="98" spans="5:18" x14ac:dyDescent="0.25">
      <c r="E98" s="5">
        <f t="shared" si="30"/>
        <v>100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106.70642899653691</v>
      </c>
      <c r="K98" s="5">
        <f t="shared" si="34"/>
        <v>5.6273620975107432</v>
      </c>
      <c r="L98" s="5">
        <f t="shared" si="35"/>
        <v>106.85471067467955</v>
      </c>
      <c r="M98" s="5">
        <f t="shared" si="36"/>
        <v>3.0188030158905104</v>
      </c>
      <c r="N98" s="7">
        <f t="shared" si="37"/>
        <v>0.40406505416776572</v>
      </c>
      <c r="O98" s="7">
        <f t="shared" si="38"/>
        <v>6.2040650541677653</v>
      </c>
      <c r="P98" s="4">
        <v>10</v>
      </c>
      <c r="Q98" s="10">
        <f>P98/SUM(P94:P112)</f>
        <v>5.5555555555555552E-2</v>
      </c>
      <c r="R98" s="7">
        <f t="shared" si="39"/>
        <v>7.0837575499545506</v>
      </c>
    </row>
    <row r="99" spans="5:18" x14ac:dyDescent="0.25">
      <c r="E99" s="5">
        <f t="shared" si="30"/>
        <v>100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105.62736209751074</v>
      </c>
      <c r="K99" s="5">
        <f t="shared" si="34"/>
        <v>6.7064289965369177</v>
      </c>
      <c r="L99" s="5">
        <f t="shared" si="35"/>
        <v>105.84004825000902</v>
      </c>
      <c r="M99" s="5">
        <f t="shared" si="36"/>
        <v>3.6329128220751996</v>
      </c>
      <c r="N99" s="7">
        <f t="shared" si="37"/>
        <v>0.54571707059074004</v>
      </c>
      <c r="O99" s="7">
        <f t="shared" si="38"/>
        <v>6.34571707059074</v>
      </c>
      <c r="P99" s="4">
        <v>10</v>
      </c>
      <c r="Q99" s="10">
        <f>P99/SUM(P94:P112)</f>
        <v>5.5555555555555552E-2</v>
      </c>
      <c r="R99" s="7">
        <f t="shared" si="39"/>
        <v>7.1085457544869053</v>
      </c>
    </row>
    <row r="100" spans="5:18" x14ac:dyDescent="0.25">
      <c r="E100" s="5">
        <f t="shared" si="30"/>
        <v>100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104.37731064873432</v>
      </c>
      <c r="K100" s="5">
        <f t="shared" si="34"/>
        <v>7.5817244441201339</v>
      </c>
      <c r="L100" s="5">
        <f t="shared" si="35"/>
        <v>104.65230778061684</v>
      </c>
      <c r="M100" s="5">
        <f t="shared" si="36"/>
        <v>4.1545353034875907</v>
      </c>
      <c r="N100" s="7">
        <f t="shared" si="37"/>
        <v>0.67658069414958844</v>
      </c>
      <c r="O100" s="7">
        <f t="shared" si="38"/>
        <v>6.4765806941495878</v>
      </c>
      <c r="P100" s="4">
        <v>10</v>
      </c>
      <c r="Q100" s="10">
        <f>P100/SUM(P94:P112)</f>
        <v>5.5555555555555552E-2</v>
      </c>
      <c r="R100" s="7">
        <f t="shared" si="39"/>
        <v>7.093219519579014</v>
      </c>
    </row>
    <row r="101" spans="5:18" x14ac:dyDescent="0.25">
      <c r="E101" s="5">
        <f t="shared" si="30"/>
        <v>100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102.99425683092218</v>
      </c>
      <c r="K101" s="5">
        <f t="shared" si="34"/>
        <v>8.2266530310064461</v>
      </c>
      <c r="L101" s="5">
        <f t="shared" si="35"/>
        <v>103.3222858837653</v>
      </c>
      <c r="M101" s="5">
        <f t="shared" si="36"/>
        <v>4.5667974468611101</v>
      </c>
      <c r="N101" s="7">
        <f t="shared" si="37"/>
        <v>0.7855917333572191</v>
      </c>
      <c r="O101" s="7">
        <f t="shared" si="38"/>
        <v>6.5855917333572194</v>
      </c>
      <c r="P101" s="4">
        <v>10</v>
      </c>
      <c r="Q101" s="10">
        <f>P101/SUM(P94:P112)</f>
        <v>5.5555555555555552E-2</v>
      </c>
      <c r="R101" s="7">
        <f t="shared" si="39"/>
        <v>7.0304450042577837</v>
      </c>
    </row>
    <row r="102" spans="5:18" x14ac:dyDescent="0.25">
      <c r="E102" s="5">
        <f t="shared" si="30"/>
        <v>100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101.52022403446954</v>
      </c>
      <c r="K102" s="5">
        <f t="shared" si="34"/>
        <v>8.6216189284329232</v>
      </c>
      <c r="L102" s="5">
        <f t="shared" si="35"/>
        <v>101.88566239150629</v>
      </c>
      <c r="M102" s="5">
        <f t="shared" si="36"/>
        <v>4.854204322991361</v>
      </c>
      <c r="N102" s="7">
        <f t="shared" si="37"/>
        <v>0.86398152556319596</v>
      </c>
      <c r="O102" s="7">
        <f t="shared" si="38"/>
        <v>6.6639815255631962</v>
      </c>
      <c r="P102" s="4">
        <v>10</v>
      </c>
      <c r="Q102" s="10">
        <f>P102/SUM(P94:P112)</f>
        <v>5.5555555555555552E-2</v>
      </c>
      <c r="R102" s="7">
        <f t="shared" si="39"/>
        <v>6.9176714393802623</v>
      </c>
    </row>
    <row r="103" spans="5:18" x14ac:dyDescent="0.25">
      <c r="E103" s="5">
        <f t="shared" si="30"/>
        <v>100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100</v>
      </c>
      <c r="K103" s="5">
        <f t="shared" si="34"/>
        <v>8.7546212974686508</v>
      </c>
      <c r="L103" s="5">
        <f t="shared" si="35"/>
        <v>100.38248549454278</v>
      </c>
      <c r="M103" s="5">
        <f t="shared" si="36"/>
        <v>5.0032722771674747</v>
      </c>
      <c r="N103" s="7">
        <f t="shared" si="37"/>
        <v>0.90529629971602021</v>
      </c>
      <c r="O103" s="7">
        <f t="shared" si="38"/>
        <v>6.7052962997160197</v>
      </c>
      <c r="P103" s="4">
        <v>10</v>
      </c>
      <c r="Q103" s="10">
        <f>P103/SUM(P94:P112)</f>
        <v>5.5555555555555552E-2</v>
      </c>
      <c r="R103" s="7">
        <f t="shared" si="39"/>
        <v>6.7566879663762425</v>
      </c>
    </row>
    <row r="104" spans="5:18" x14ac:dyDescent="0.25">
      <c r="E104" s="5">
        <f t="shared" si="30"/>
        <v>100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98.479775965530479</v>
      </c>
      <c r="K104" s="5">
        <f t="shared" si="34"/>
        <v>8.6216189284329232</v>
      </c>
      <c r="L104" s="5">
        <f t="shared" si="35"/>
        <v>98.856454453759298</v>
      </c>
      <c r="M104" s="5">
        <f t="shared" si="36"/>
        <v>5.0033227907789994</v>
      </c>
      <c r="N104" s="7">
        <f t="shared" si="37"/>
        <v>0.90531036878776106</v>
      </c>
      <c r="O104" s="7">
        <f t="shared" si="38"/>
        <v>6.7053103687877611</v>
      </c>
      <c r="P104" s="4">
        <v>10</v>
      </c>
      <c r="Q104" s="10">
        <f>P104/SUM(P94:P112)</f>
        <v>5.5555555555555552E-2</v>
      </c>
      <c r="R104" s="7">
        <f t="shared" si="39"/>
        <v>6.5528306636539462</v>
      </c>
    </row>
    <row r="105" spans="5:18" x14ac:dyDescent="0.25">
      <c r="E105" s="5">
        <f t="shared" si="30"/>
        <v>100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97.005743169077817</v>
      </c>
      <c r="K105" s="5">
        <f t="shared" si="34"/>
        <v>8.2266530310064461</v>
      </c>
      <c r="L105" s="5">
        <f t="shared" si="35"/>
        <v>97.353952297159736</v>
      </c>
      <c r="M105" s="5">
        <f t="shared" si="36"/>
        <v>4.847417692836399</v>
      </c>
      <c r="N105" s="7">
        <f t="shared" si="37"/>
        <v>0.86211062785526815</v>
      </c>
      <c r="O105" s="7">
        <f t="shared" si="38"/>
        <v>6.6621106278552684</v>
      </c>
      <c r="P105" s="4">
        <v>10</v>
      </c>
      <c r="Q105" s="10">
        <f>P105/SUM(P94:P112)</f>
        <v>5.5555555555555552E-2</v>
      </c>
      <c r="R105" s="7">
        <f t="shared" si="39"/>
        <v>6.3142098997525649</v>
      </c>
    </row>
    <row r="106" spans="5:18" x14ac:dyDescent="0.25">
      <c r="E106" s="5">
        <f t="shared" si="30"/>
        <v>100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95.622689351265677</v>
      </c>
      <c r="K106" s="5">
        <f t="shared" si="34"/>
        <v>7.5817244441201348</v>
      </c>
      <c r="L106" s="5">
        <f t="shared" si="35"/>
        <v>95.922788034518831</v>
      </c>
      <c r="M106" s="5">
        <f t="shared" si="36"/>
        <v>4.5333794264031217</v>
      </c>
      <c r="N106" s="7">
        <f t="shared" si="37"/>
        <v>0.77659596292369082</v>
      </c>
      <c r="O106" s="7">
        <f t="shared" si="38"/>
        <v>6.5765959629236903</v>
      </c>
      <c r="P106" s="4">
        <v>10</v>
      </c>
      <c r="Q106" s="10">
        <f>P106/SUM(P94:P112)</f>
        <v>5.5555555555555552E-2</v>
      </c>
      <c r="R106" s="7">
        <f t="shared" si="39"/>
        <v>6.051245155702464</v>
      </c>
    </row>
    <row r="107" spans="5:18" x14ac:dyDescent="0.25">
      <c r="E107" s="5">
        <f t="shared" si="30"/>
        <v>100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94.372637902489259</v>
      </c>
      <c r="K107" s="5">
        <f t="shared" si="34"/>
        <v>6.7064289965369177</v>
      </c>
      <c r="L107" s="5">
        <f t="shared" si="35"/>
        <v>94.610628232561382</v>
      </c>
      <c r="M107" s="5">
        <f t="shared" si="36"/>
        <v>4.0647927072370011</v>
      </c>
      <c r="N107" s="7">
        <f t="shared" si="37"/>
        <v>0.65346271853466253</v>
      </c>
      <c r="O107" s="7">
        <f t="shared" si="38"/>
        <v>6.453462718534662</v>
      </c>
      <c r="P107" s="4">
        <v>10</v>
      </c>
      <c r="Q107" s="10">
        <f>P107/SUM(P94:P112)</f>
        <v>5.5555555555555552E-2</v>
      </c>
      <c r="R107" s="7">
        <f t="shared" si="39"/>
        <v>5.7766048171552153</v>
      </c>
    </row>
    <row r="108" spans="5:18" x14ac:dyDescent="0.25">
      <c r="E108" s="5">
        <f t="shared" si="30"/>
        <v>100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93.293571003463086</v>
      </c>
      <c r="K108" s="5">
        <f t="shared" si="34"/>
        <v>5.627362097510745</v>
      </c>
      <c r="L108" s="5">
        <f t="shared" si="35"/>
        <v>93.46313495038946</v>
      </c>
      <c r="M108" s="5">
        <f t="shared" si="36"/>
        <v>3.4518339659292026</v>
      </c>
      <c r="N108" s="7">
        <f t="shared" si="37"/>
        <v>0.50243590768971624</v>
      </c>
      <c r="O108" s="7">
        <f t="shared" si="38"/>
        <v>6.3024359076897163</v>
      </c>
      <c r="P108" s="4">
        <v>10</v>
      </c>
      <c r="Q108" s="10">
        <f>P108/SUM(P94:P112)</f>
        <v>5.5555555555555552E-2</v>
      </c>
      <c r="R108" s="7">
        <f t="shared" si="39"/>
        <v>5.5054031371692176</v>
      </c>
    </row>
    <row r="109" spans="5:18" x14ac:dyDescent="0.25">
      <c r="E109" s="5">
        <f t="shared" si="30"/>
        <v>100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92.418275555879859</v>
      </c>
      <c r="K109" s="5">
        <f t="shared" si="34"/>
        <v>4.3773106487343245</v>
      </c>
      <c r="L109" s="5">
        <f t="shared" si="35"/>
        <v>92.521881224054582</v>
      </c>
      <c r="M109" s="5">
        <f t="shared" si="36"/>
        <v>2.7117378065936206</v>
      </c>
      <c r="N109" s="7">
        <f t="shared" si="37"/>
        <v>0.3391407779581988</v>
      </c>
      <c r="O109" s="7">
        <f t="shared" si="38"/>
        <v>6.1391407779581986</v>
      </c>
      <c r="P109" s="4">
        <v>10</v>
      </c>
      <c r="Q109" s="10">
        <f>P109/SUM(P94:P112)</f>
        <v>5.5555555555555552E-2</v>
      </c>
      <c r="R109" s="7">
        <f t="shared" si="39"/>
        <v>5.2552877625001617</v>
      </c>
    </row>
    <row r="110" spans="5:18" x14ac:dyDescent="0.25">
      <c r="E110" s="5">
        <f t="shared" si="30"/>
        <v>100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91.77334696899355</v>
      </c>
      <c r="K110" s="5">
        <f t="shared" si="34"/>
        <v>2.9942568309221813</v>
      </c>
      <c r="L110" s="5">
        <f t="shared" si="35"/>
        <v>91.822180260875982</v>
      </c>
      <c r="M110" s="5">
        <f t="shared" si="36"/>
        <v>1.8687064295723397</v>
      </c>
      <c r="N110" s="7">
        <f t="shared" si="37"/>
        <v>0.1847756261112237</v>
      </c>
      <c r="O110" s="7">
        <f t="shared" si="38"/>
        <v>5.9847756261112233</v>
      </c>
      <c r="P110" s="4">
        <v>10</v>
      </c>
      <c r="Q110" s="10">
        <f>P110/SUM(P94:P112)</f>
        <v>5.5555555555555552E-2</v>
      </c>
      <c r="R110" s="7">
        <f t="shared" si="39"/>
        <v>5.0459515268909199</v>
      </c>
    </row>
    <row r="111" spans="5:18" x14ac:dyDescent="0.25">
      <c r="E111" s="5">
        <f t="shared" si="30"/>
        <v>100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91.378381071567077</v>
      </c>
      <c r="K111" s="5">
        <f t="shared" si="34"/>
        <v>1.5202240344695279</v>
      </c>
      <c r="L111" s="5">
        <f t="shared" si="35"/>
        <v>91.391025863459404</v>
      </c>
      <c r="M111" s="5">
        <f t="shared" si="36"/>
        <v>0.95311807291900796</v>
      </c>
      <c r="N111" s="7">
        <f t="shared" si="37"/>
        <v>6.3868876528558868E-2</v>
      </c>
      <c r="O111" s="7">
        <f t="shared" si="38"/>
        <v>5.8638688765285583</v>
      </c>
      <c r="P111" s="4">
        <v>10</v>
      </c>
      <c r="Q111" s="10">
        <f>P111/SUM(P94:P112)</f>
        <v>5.5555555555555552E-2</v>
      </c>
      <c r="R111" s="7">
        <f t="shared" si="39"/>
        <v>4.8976906998372334</v>
      </c>
    </row>
    <row r="112" spans="5:18" x14ac:dyDescent="0.25">
      <c r="E112" s="5">
        <f t="shared" si="30"/>
        <v>100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91.245378702531355</v>
      </c>
      <c r="K112" s="5">
        <f t="shared" si="34"/>
        <v>1.0725710755903815E-15</v>
      </c>
      <c r="L112" s="5">
        <f t="shared" si="35"/>
        <v>91.245378702531355</v>
      </c>
      <c r="M112" s="5">
        <f t="shared" si="36"/>
        <v>6.7350036498266166E-16</v>
      </c>
      <c r="N112" s="7">
        <f t="shared" si="37"/>
        <v>2.0233297964809139E-17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4.8289170980496499</v>
      </c>
    </row>
    <row r="113" spans="2:18" x14ac:dyDescent="0.25">
      <c r="R113" s="7">
        <f>SUMPRODUCT(Q94:Q112,R94:R112)</f>
        <v>6.3406765383347548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100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109.20590011076132</v>
      </c>
      <c r="K117" s="5">
        <f>I117</f>
        <v>0</v>
      </c>
      <c r="L117" s="5">
        <f>SQRT(J117^2+K117^2)</f>
        <v>109.20590011076132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6.9170385990209162</v>
      </c>
    </row>
    <row r="118" spans="2:18" x14ac:dyDescent="0.25">
      <c r="E118" s="5">
        <f t="shared" si="40"/>
        <v>100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109.06604180253369</v>
      </c>
      <c r="K118" s="5">
        <f t="shared" ref="K118:K135" si="44">I118</f>
        <v>1.5985877780174951</v>
      </c>
      <c r="L118" s="5">
        <f t="shared" ref="L118:L135" si="45">SQRT(J118^2+K118^2)</f>
        <v>109.07775647379283</v>
      </c>
      <c r="M118" s="5">
        <f t="shared" ref="M118:M135" si="46">ATAN(K118/J118)*180/PI()</f>
        <v>0.83972768500859141</v>
      </c>
      <c r="N118" s="7">
        <f t="shared" ref="N118:N135" si="47">$K$2*M118+$K$3*M118*M118+$K$4*M118*M118*M118</f>
        <v>5.2747671895226445E-2</v>
      </c>
      <c r="O118" s="7">
        <f t="shared" ref="O118:O135" si="48">N118+$E$4</f>
        <v>5.8527476718952265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6.9635739882475267</v>
      </c>
    </row>
    <row r="119" spans="2:18" x14ac:dyDescent="0.25">
      <c r="E119" s="5">
        <f t="shared" si="40"/>
        <v>100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108.65071640177459</v>
      </c>
      <c r="K119" s="5">
        <f t="shared" si="44"/>
        <v>3.1486032753243753</v>
      </c>
      <c r="L119" s="5">
        <f t="shared" si="45"/>
        <v>108.6963287199905</v>
      </c>
      <c r="M119" s="5">
        <f t="shared" si="46"/>
        <v>1.6599173074820344</v>
      </c>
      <c r="N119" s="7">
        <f t="shared" si="47"/>
        <v>0.15258956088641304</v>
      </c>
      <c r="O119" s="7">
        <f t="shared" si="48"/>
        <v>5.9525895608864126</v>
      </c>
      <c r="P119" s="4">
        <v>10</v>
      </c>
      <c r="Q119" s="10">
        <f>P119/SUM(P117:P135)</f>
        <v>5.5555555555555552E-2</v>
      </c>
      <c r="R119" s="7">
        <f t="shared" si="49"/>
        <v>7.0329202051247579</v>
      </c>
    </row>
    <row r="120" spans="2:18" x14ac:dyDescent="0.25">
      <c r="E120" s="5">
        <f t="shared" si="40"/>
        <v>100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107.97254336062127</v>
      </c>
      <c r="K120" s="5">
        <f t="shared" si="44"/>
        <v>4.6029500553806582</v>
      </c>
      <c r="L120" s="5">
        <f t="shared" si="45"/>
        <v>108.07061242064638</v>
      </c>
      <c r="M120" s="5">
        <f t="shared" si="46"/>
        <v>2.4410837383537034</v>
      </c>
      <c r="N120" s="7">
        <f t="shared" si="47"/>
        <v>0.28557574591557655</v>
      </c>
      <c r="O120" s="7">
        <f t="shared" si="48"/>
        <v>6.0855757459155768</v>
      </c>
      <c r="P120" s="4">
        <v>10</v>
      </c>
      <c r="Q120" s="10">
        <f>P120/SUM(P117:P135)</f>
        <v>5.5555555555555552E-2</v>
      </c>
      <c r="R120" s="7">
        <f t="shared" si="49"/>
        <v>7.1075004766373748</v>
      </c>
    </row>
    <row r="121" spans="2:18" x14ac:dyDescent="0.25">
      <c r="E121" s="5">
        <f t="shared" si="40"/>
        <v>100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107.05212862375708</v>
      </c>
      <c r="K121" s="5">
        <f t="shared" si="44"/>
        <v>5.9174385272093142</v>
      </c>
      <c r="L121" s="5">
        <f t="shared" si="45"/>
        <v>107.21555074521947</v>
      </c>
      <c r="M121" s="5">
        <f t="shared" si="46"/>
        <v>3.1638751782157262</v>
      </c>
      <c r="N121" s="7">
        <f t="shared" si="47"/>
        <v>0.43617299341330629</v>
      </c>
      <c r="O121" s="7">
        <f t="shared" si="48"/>
        <v>6.2361729934133061</v>
      </c>
      <c r="P121" s="4">
        <v>10</v>
      </c>
      <c r="Q121" s="10">
        <f>P121/SUM(P117:P135)</f>
        <v>5.5555555555555552E-2</v>
      </c>
      <c r="R121" s="7">
        <f t="shared" si="49"/>
        <v>7.1685895658944609</v>
      </c>
    </row>
    <row r="122" spans="2:18" x14ac:dyDescent="0.25">
      <c r="E122" s="5">
        <f t="shared" si="40"/>
        <v>100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105.91743852720931</v>
      </c>
      <c r="K122" s="5">
        <f t="shared" si="44"/>
        <v>7.0521286237570919</v>
      </c>
      <c r="L122" s="5">
        <f t="shared" si="45"/>
        <v>106.15194912148895</v>
      </c>
      <c r="M122" s="5">
        <f t="shared" si="46"/>
        <v>3.8092095398485597</v>
      </c>
      <c r="N122" s="7">
        <f t="shared" si="47"/>
        <v>0.58896489877040603</v>
      </c>
      <c r="O122" s="7">
        <f t="shared" si="48"/>
        <v>6.3889648987704062</v>
      </c>
      <c r="P122" s="4">
        <v>10</v>
      </c>
      <c r="Q122" s="10">
        <f>P122/SUM(P117:P135)</f>
        <v>5.5555555555555552E-2</v>
      </c>
      <c r="R122" s="7">
        <f t="shared" si="49"/>
        <v>7.199236620638878</v>
      </c>
    </row>
    <row r="123" spans="2:18" x14ac:dyDescent="0.25">
      <c r="E123" s="5">
        <f t="shared" si="40"/>
        <v>100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104.60295005538066</v>
      </c>
      <c r="K123" s="5">
        <f t="shared" si="44"/>
        <v>7.9725433606212786</v>
      </c>
      <c r="L123" s="5">
        <f t="shared" si="45"/>
        <v>104.90633254444388</v>
      </c>
      <c r="M123" s="5">
        <f t="shared" si="46"/>
        <v>4.3584969980740293</v>
      </c>
      <c r="N123" s="7">
        <f t="shared" si="47"/>
        <v>0.72996210285828556</v>
      </c>
      <c r="O123" s="7">
        <f t="shared" si="48"/>
        <v>6.5299621028582857</v>
      </c>
      <c r="P123" s="4">
        <v>10</v>
      </c>
      <c r="Q123" s="10">
        <f>P123/SUM(P117:P135)</f>
        <v>5.5555555555555552E-2</v>
      </c>
      <c r="R123" s="7">
        <f t="shared" si="49"/>
        <v>7.1864444038876334</v>
      </c>
    </row>
    <row r="124" spans="2:18" x14ac:dyDescent="0.25">
      <c r="E124" s="5">
        <f t="shared" si="40"/>
        <v>100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103.14860327532438</v>
      </c>
      <c r="K124" s="5">
        <f t="shared" si="44"/>
        <v>8.6507164017745861</v>
      </c>
      <c r="L124" s="5">
        <f t="shared" si="45"/>
        <v>103.51072046853017</v>
      </c>
      <c r="M124" s="5">
        <f t="shared" si="46"/>
        <v>4.7939801141803571</v>
      </c>
      <c r="N124" s="7">
        <f t="shared" si="47"/>
        <v>0.8474112686783124</v>
      </c>
      <c r="O124" s="7">
        <f t="shared" si="48"/>
        <v>6.6474112686783124</v>
      </c>
      <c r="P124" s="4">
        <v>10</v>
      </c>
      <c r="Q124" s="10">
        <f>P124/SUM(P117:P135)</f>
        <v>5.5555555555555552E-2</v>
      </c>
      <c r="R124" s="7">
        <f t="shared" si="49"/>
        <v>7.1223483643081673</v>
      </c>
    </row>
    <row r="125" spans="2:18" x14ac:dyDescent="0.25">
      <c r="E125" s="5">
        <f t="shared" si="40"/>
        <v>100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101.59858777801749</v>
      </c>
      <c r="K125" s="5">
        <f t="shared" si="44"/>
        <v>9.0660418025336913</v>
      </c>
      <c r="L125" s="5">
        <f t="shared" si="45"/>
        <v>102.00228503544817</v>
      </c>
      <c r="M125" s="5">
        <f t="shared" si="46"/>
        <v>5.0992219816954316</v>
      </c>
      <c r="N125" s="7">
        <f t="shared" si="47"/>
        <v>0.93209976642609604</v>
      </c>
      <c r="O125" s="7">
        <f t="shared" si="48"/>
        <v>6.7320997664260958</v>
      </c>
      <c r="P125" s="4">
        <v>10</v>
      </c>
      <c r="Q125" s="10">
        <f>P125/SUM(P117:P135)</f>
        <v>5.5555555555555552E-2</v>
      </c>
      <c r="R125" s="7">
        <f t="shared" si="49"/>
        <v>7.0043904154715806</v>
      </c>
    </row>
    <row r="126" spans="2:18" x14ac:dyDescent="0.25">
      <c r="E126" s="5">
        <f t="shared" si="40"/>
        <v>100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100</v>
      </c>
      <c r="K126" s="5">
        <f t="shared" si="44"/>
        <v>9.2059001107613181</v>
      </c>
      <c r="L126" s="5">
        <f t="shared" si="45"/>
        <v>100.42284897795578</v>
      </c>
      <c r="M126" s="5">
        <f t="shared" si="46"/>
        <v>5.2597670653220439</v>
      </c>
      <c r="N126" s="7">
        <f t="shared" si="47"/>
        <v>0.97728125584956405</v>
      </c>
      <c r="O126" s="7">
        <f t="shared" si="48"/>
        <v>6.7772812558495641</v>
      </c>
      <c r="P126" s="4">
        <v>10</v>
      </c>
      <c r="Q126" s="10">
        <f>P126/SUM(P117:P135)</f>
        <v>5.5555555555555552E-2</v>
      </c>
      <c r="R126" s="7">
        <f t="shared" si="49"/>
        <v>6.8347177635382055</v>
      </c>
    </row>
    <row r="127" spans="2:18" x14ac:dyDescent="0.25">
      <c r="E127" s="5">
        <f t="shared" si="40"/>
        <v>100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98.401412221982511</v>
      </c>
      <c r="K127" s="5">
        <f t="shared" si="44"/>
        <v>9.0660418025336913</v>
      </c>
      <c r="L127" s="5">
        <f t="shared" si="45"/>
        <v>98.818171614565998</v>
      </c>
      <c r="M127" s="5">
        <f t="shared" si="46"/>
        <v>5.2639853710115387</v>
      </c>
      <c r="N127" s="7">
        <f t="shared" si="47"/>
        <v>0.97847363538691345</v>
      </c>
      <c r="O127" s="7">
        <f t="shared" si="48"/>
        <v>6.7784736353869128</v>
      </c>
      <c r="P127" s="4">
        <v>10</v>
      </c>
      <c r="Q127" s="10">
        <f>P127/SUM(P117:P135)</f>
        <v>5.5555555555555552E-2</v>
      </c>
      <c r="R127" s="7">
        <f t="shared" si="49"/>
        <v>6.6192005461819576</v>
      </c>
    </row>
    <row r="128" spans="2:18" x14ac:dyDescent="0.25">
      <c r="E128" s="5">
        <f t="shared" si="40"/>
        <v>100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96.851396724675624</v>
      </c>
      <c r="K128" s="5">
        <f t="shared" si="44"/>
        <v>8.6507164017745879</v>
      </c>
      <c r="L128" s="5">
        <f t="shared" si="45"/>
        <v>97.23696797918187</v>
      </c>
      <c r="M128" s="5">
        <f t="shared" si="46"/>
        <v>5.1040845840526439</v>
      </c>
      <c r="N128" s="7">
        <f t="shared" si="47"/>
        <v>0.93346226117028075</v>
      </c>
      <c r="O128" s="7">
        <f t="shared" si="48"/>
        <v>6.7334622611702803</v>
      </c>
      <c r="P128" s="4">
        <v>10</v>
      </c>
      <c r="Q128" s="10">
        <f>P128/SUM(P117:P135)</f>
        <v>5.5555555555555552E-2</v>
      </c>
      <c r="R128" s="7">
        <f t="shared" si="49"/>
        <v>6.3665073824316032</v>
      </c>
    </row>
    <row r="129" spans="2:18" x14ac:dyDescent="0.25">
      <c r="E129" s="5">
        <f t="shared" si="40"/>
        <v>100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95.39704994461934</v>
      </c>
      <c r="K129" s="5">
        <f t="shared" si="44"/>
        <v>7.9725433606212794</v>
      </c>
      <c r="L129" s="5">
        <f t="shared" si="45"/>
        <v>95.729611854290852</v>
      </c>
      <c r="M129" s="5">
        <f t="shared" si="46"/>
        <v>4.7772342938305901</v>
      </c>
      <c r="N129" s="7">
        <f t="shared" si="47"/>
        <v>0.84281678330555054</v>
      </c>
      <c r="O129" s="7">
        <f t="shared" si="48"/>
        <v>6.64281678330555</v>
      </c>
      <c r="P129" s="4">
        <v>10</v>
      </c>
      <c r="Q129" s="10">
        <f>P129/SUM(P117:P135)</f>
        <v>5.5555555555555552E-2</v>
      </c>
      <c r="R129" s="7">
        <f t="shared" si="49"/>
        <v>6.0875826458447762</v>
      </c>
    </row>
    <row r="130" spans="2:18" x14ac:dyDescent="0.25">
      <c r="E130" s="5">
        <f t="shared" si="40"/>
        <v>100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94.082561472790687</v>
      </c>
      <c r="K130" s="5">
        <f t="shared" si="44"/>
        <v>7.0521286237570919</v>
      </c>
      <c r="L130" s="5">
        <f t="shared" si="45"/>
        <v>94.346493794986642</v>
      </c>
      <c r="M130" s="5">
        <f t="shared" si="46"/>
        <v>4.2866925211046265</v>
      </c>
      <c r="N130" s="7">
        <f t="shared" si="47"/>
        <v>0.71104062362727971</v>
      </c>
      <c r="O130" s="7">
        <f t="shared" si="48"/>
        <v>6.5110406236272791</v>
      </c>
      <c r="P130" s="4">
        <v>10</v>
      </c>
      <c r="Q130" s="10">
        <f>P130/SUM(P117:P135)</f>
        <v>5.5555555555555552E-2</v>
      </c>
      <c r="R130" s="7">
        <f t="shared" si="49"/>
        <v>5.7956471265458696</v>
      </c>
    </row>
    <row r="131" spans="2:18" x14ac:dyDescent="0.25">
      <c r="E131" s="5">
        <f t="shared" si="40"/>
        <v>100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92.947871376242915</v>
      </c>
      <c r="K131" s="5">
        <f t="shared" si="44"/>
        <v>5.9174385272093168</v>
      </c>
      <c r="L131" s="5">
        <f t="shared" si="45"/>
        <v>93.136044967015309</v>
      </c>
      <c r="M131" s="5">
        <f t="shared" si="46"/>
        <v>3.6427655351441484</v>
      </c>
      <c r="N131" s="7">
        <f t="shared" si="47"/>
        <v>0.54810584961916065</v>
      </c>
      <c r="O131" s="7">
        <f t="shared" si="48"/>
        <v>6.3481058496191602</v>
      </c>
      <c r="P131" s="4">
        <v>10</v>
      </c>
      <c r="Q131" s="10">
        <f>P131/SUM(P117:P135)</f>
        <v>5.5555555555555552E-2</v>
      </c>
      <c r="R131" s="7">
        <f t="shared" si="49"/>
        <v>5.5065519765849933</v>
      </c>
    </row>
    <row r="132" spans="2:18" x14ac:dyDescent="0.25">
      <c r="E132" s="5">
        <f t="shared" si="40"/>
        <v>100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92.027456639378727</v>
      </c>
      <c r="K132" s="5">
        <f t="shared" si="44"/>
        <v>4.6029500553806582</v>
      </c>
      <c r="L132" s="5">
        <f t="shared" si="45"/>
        <v>92.142497929701577</v>
      </c>
      <c r="M132" s="5">
        <f t="shared" si="46"/>
        <v>2.8633847469401106</v>
      </c>
      <c r="N132" s="7">
        <f t="shared" si="47"/>
        <v>0.37067364373967832</v>
      </c>
      <c r="O132" s="7">
        <f t="shared" si="48"/>
        <v>6.1706736437396783</v>
      </c>
      <c r="P132" s="4">
        <v>10</v>
      </c>
      <c r="Q132" s="10">
        <f>P132/SUM(P117:P135)</f>
        <v>5.5555555555555552E-2</v>
      </c>
      <c r="R132" s="7">
        <f t="shared" si="49"/>
        <v>5.2390499732527269</v>
      </c>
    </row>
    <row r="133" spans="2:18" x14ac:dyDescent="0.25">
      <c r="E133" s="5">
        <f t="shared" si="40"/>
        <v>100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91.349283598225412</v>
      </c>
      <c r="K133" s="5">
        <f t="shared" si="44"/>
        <v>3.1486032753243771</v>
      </c>
      <c r="L133" s="5">
        <f t="shared" si="45"/>
        <v>91.403530109588203</v>
      </c>
      <c r="M133" s="5">
        <f t="shared" si="46"/>
        <v>1.9740744781359876</v>
      </c>
      <c r="N133" s="7">
        <f t="shared" si="47"/>
        <v>0.20198187540745297</v>
      </c>
      <c r="O133" s="7">
        <f t="shared" si="48"/>
        <v>6.001981875407453</v>
      </c>
      <c r="P133" s="4">
        <v>10</v>
      </c>
      <c r="Q133" s="10">
        <f>P133/SUM(P117:P135)</f>
        <v>5.5555555555555552E-2</v>
      </c>
      <c r="R133" s="7">
        <f t="shared" si="49"/>
        <v>5.0144189685782115</v>
      </c>
    </row>
    <row r="134" spans="2:18" x14ac:dyDescent="0.25">
      <c r="E134" s="5">
        <f t="shared" si="40"/>
        <v>100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90.93395819746631</v>
      </c>
      <c r="K134" s="5">
        <f t="shared" si="44"/>
        <v>1.5985877780174944</v>
      </c>
      <c r="L134" s="5">
        <f t="shared" si="45"/>
        <v>90.948008424278186</v>
      </c>
      <c r="M134" s="5">
        <f t="shared" si="46"/>
        <v>1.0071363994523956</v>
      </c>
      <c r="N134" s="7">
        <f t="shared" si="47"/>
        <v>6.9482115483652379E-2</v>
      </c>
      <c r="O134" s="7">
        <f t="shared" si="48"/>
        <v>5.8694821154836525</v>
      </c>
      <c r="P134" s="4">
        <v>10</v>
      </c>
      <c r="Q134" s="10">
        <f>P134/SUM(P117:P135)</f>
        <v>5.5555555555555552E-2</v>
      </c>
      <c r="R134" s="7">
        <f t="shared" si="49"/>
        <v>4.8549657484716171</v>
      </c>
    </row>
    <row r="135" spans="2:18" x14ac:dyDescent="0.25">
      <c r="E135" s="5">
        <f t="shared" si="40"/>
        <v>100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90.79409988923868</v>
      </c>
      <c r="K135" s="5">
        <f t="shared" si="44"/>
        <v>1.1278594296742323E-15</v>
      </c>
      <c r="L135" s="5">
        <f t="shared" si="45"/>
        <v>90.79409988923868</v>
      </c>
      <c r="M135" s="5">
        <f t="shared" si="46"/>
        <v>7.1173771515107921E-16</v>
      </c>
      <c r="N135" s="7">
        <f t="shared" si="47"/>
        <v>2.1382024438568742E-17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4.7812697733242899</v>
      </c>
    </row>
    <row r="136" spans="2:18" x14ac:dyDescent="0.25">
      <c r="R136" s="7">
        <f>SUMPRODUCT(Q117:Q135,R117:R135)</f>
        <v>6.3862666865451621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100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109.58288537475632</v>
      </c>
      <c r="K140" s="5">
        <f>I140</f>
        <v>0</v>
      </c>
      <c r="L140" s="5">
        <f>SQRT(J140^2+K140^2)</f>
        <v>109.58288537475632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6.9648770848930495</v>
      </c>
    </row>
    <row r="141" spans="2:18" x14ac:dyDescent="0.25">
      <c r="E141" s="5">
        <f t="shared" si="50"/>
        <v>100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109.43729981328732</v>
      </c>
      <c r="K141" s="5">
        <f t="shared" ref="K141:K158" si="54">I141</f>
        <v>1.664050582117514</v>
      </c>
      <c r="L141" s="5">
        <f t="shared" ref="L141:L158" si="55">SQRT(J141^2+K141^2)</f>
        <v>109.44995045573654</v>
      </c>
      <c r="M141" s="5">
        <f t="shared" ref="M141:M158" si="56">ATAN(K141/J141)*180/PI()</f>
        <v>0.87114474146826792</v>
      </c>
      <c r="N141" s="7">
        <f t="shared" ref="N141:N158" si="57">$K$2*M141+$K$3*M141*M141+$K$4*M141*M141*M141</f>
        <v>5.5738517134334239E-2</v>
      </c>
      <c r="O141" s="7">
        <f t="shared" ref="O141:O158" si="58">N141+$E$4</f>
        <v>5.8557385171343341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7.014759955078266</v>
      </c>
    </row>
    <row r="142" spans="2:18" x14ac:dyDescent="0.25">
      <c r="E142" s="5">
        <f t="shared" si="50"/>
        <v>100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109.00496667249573</v>
      </c>
      <c r="K142" s="5">
        <f t="shared" si="54"/>
        <v>3.2775398293476115</v>
      </c>
      <c r="L142" s="5">
        <f t="shared" si="55"/>
        <v>109.05422975109614</v>
      </c>
      <c r="M142" s="5">
        <f t="shared" si="56"/>
        <v>1.7222393081396452</v>
      </c>
      <c r="N142" s="7">
        <f t="shared" si="57"/>
        <v>0.16192637145028688</v>
      </c>
      <c r="O142" s="7">
        <f t="shared" si="58"/>
        <v>5.9619263714502866</v>
      </c>
      <c r="P142" s="4">
        <v>10</v>
      </c>
      <c r="Q142" s="10">
        <f>P142/SUM(P140:P158)</f>
        <v>5.5555555555555552E-2</v>
      </c>
      <c r="R142" s="7">
        <f t="shared" si="59"/>
        <v>7.0904147157159487</v>
      </c>
    </row>
    <row r="143" spans="2:18" x14ac:dyDescent="0.25">
      <c r="E143" s="5">
        <f t="shared" si="50"/>
        <v>100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108.29902217609333</v>
      </c>
      <c r="K143" s="5">
        <f t="shared" si="54"/>
        <v>4.7914426873781597</v>
      </c>
      <c r="L143" s="5">
        <f t="shared" si="55"/>
        <v>108.40496357328102</v>
      </c>
      <c r="M143" s="5">
        <f t="shared" si="56"/>
        <v>2.5332687719055427</v>
      </c>
      <c r="N143" s="7">
        <f t="shared" si="57"/>
        <v>0.30341786315399688</v>
      </c>
      <c r="O143" s="7">
        <f t="shared" si="58"/>
        <v>6.1034178631539966</v>
      </c>
      <c r="P143" s="4">
        <v>10</v>
      </c>
      <c r="Q143" s="10">
        <f>P143/SUM(P140:P158)</f>
        <v>5.5555555555555552E-2</v>
      </c>
      <c r="R143" s="7">
        <f t="shared" si="59"/>
        <v>7.1725145860797506</v>
      </c>
    </row>
    <row r="144" spans="2:18" x14ac:dyDescent="0.25">
      <c r="E144" s="5">
        <f t="shared" si="50"/>
        <v>100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107.3409160903782</v>
      </c>
      <c r="K144" s="5">
        <f t="shared" si="54"/>
        <v>6.1597599839397112</v>
      </c>
      <c r="L144" s="5">
        <f t="shared" si="55"/>
        <v>107.51750978413403</v>
      </c>
      <c r="M144" s="5">
        <f t="shared" si="56"/>
        <v>3.2843171468400567</v>
      </c>
      <c r="N144" s="7">
        <f t="shared" si="57"/>
        <v>0.46349012252801158</v>
      </c>
      <c r="O144" s="7">
        <f t="shared" si="58"/>
        <v>6.2634901225280117</v>
      </c>
      <c r="P144" s="4">
        <v>10</v>
      </c>
      <c r="Q144" s="10">
        <f>P144/SUM(P140:P158)</f>
        <v>5.5555555555555552E-2</v>
      </c>
      <c r="R144" s="7">
        <f t="shared" si="59"/>
        <v>7.2406039206197477</v>
      </c>
    </row>
    <row r="145" spans="5:18" x14ac:dyDescent="0.25">
      <c r="E145" s="5">
        <f t="shared" si="50"/>
        <v>100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106.15975998393971</v>
      </c>
      <c r="K145" s="5">
        <f t="shared" si="54"/>
        <v>7.3409160903782054</v>
      </c>
      <c r="L145" s="5">
        <f t="shared" si="55"/>
        <v>106.41326838742272</v>
      </c>
      <c r="M145" s="5">
        <f t="shared" si="56"/>
        <v>3.955689323934934</v>
      </c>
      <c r="N145" s="7">
        <f t="shared" si="57"/>
        <v>0.62568025272672623</v>
      </c>
      <c r="O145" s="7">
        <f t="shared" si="58"/>
        <v>6.4256802527267265</v>
      </c>
      <c r="P145" s="4">
        <v>10</v>
      </c>
      <c r="Q145" s="10">
        <f>P145/SUM(P140:P158)</f>
        <v>5.5555555555555552E-2</v>
      </c>
      <c r="R145" s="7">
        <f t="shared" si="59"/>
        <v>7.2763013235873002</v>
      </c>
    </row>
    <row r="146" spans="5:18" x14ac:dyDescent="0.25">
      <c r="E146" s="5">
        <f t="shared" si="50"/>
        <v>100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104.79144268737817</v>
      </c>
      <c r="K146" s="5">
        <f t="shared" si="54"/>
        <v>8.2990221760933345</v>
      </c>
      <c r="L146" s="5">
        <f t="shared" si="55"/>
        <v>105.11955208038775</v>
      </c>
      <c r="M146" s="5">
        <f t="shared" si="56"/>
        <v>4.5281232502277096</v>
      </c>
      <c r="N146" s="7">
        <f t="shared" si="57"/>
        <v>0.77518345341827166</v>
      </c>
      <c r="O146" s="7">
        <f t="shared" si="58"/>
        <v>6.5751834534182718</v>
      </c>
      <c r="P146" s="4">
        <v>10</v>
      </c>
      <c r="Q146" s="10">
        <f>P146/SUM(P140:P158)</f>
        <v>5.5555555555555552E-2</v>
      </c>
      <c r="R146" s="7">
        <f t="shared" si="59"/>
        <v>7.2656567691825824</v>
      </c>
    </row>
    <row r="147" spans="5:18" x14ac:dyDescent="0.25">
      <c r="E147" s="5">
        <f t="shared" si="50"/>
        <v>100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103.27753982934762</v>
      </c>
      <c r="K147" s="5">
        <f t="shared" si="54"/>
        <v>9.0049666724957191</v>
      </c>
      <c r="L147" s="5">
        <f t="shared" si="55"/>
        <v>103.66937666435176</v>
      </c>
      <c r="M147" s="5">
        <f t="shared" si="56"/>
        <v>4.9831263894193558</v>
      </c>
      <c r="N147" s="7">
        <f t="shared" si="57"/>
        <v>0.89968887548452359</v>
      </c>
      <c r="O147" s="7">
        <f t="shared" si="58"/>
        <v>6.6996888754845232</v>
      </c>
      <c r="P147" s="4">
        <v>10</v>
      </c>
      <c r="Q147" s="10">
        <f>P147/SUM(P140:P158)</f>
        <v>5.5555555555555552E-2</v>
      </c>
      <c r="R147" s="7">
        <f t="shared" si="59"/>
        <v>7.200383194759036</v>
      </c>
    </row>
    <row r="148" spans="5:18" x14ac:dyDescent="0.25">
      <c r="E148" s="5">
        <f t="shared" si="50"/>
        <v>100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101.66405058211751</v>
      </c>
      <c r="K148" s="5">
        <f t="shared" si="54"/>
        <v>9.4372998132873231</v>
      </c>
      <c r="L148" s="5">
        <f t="shared" si="55"/>
        <v>102.10113519706439</v>
      </c>
      <c r="M148" s="5">
        <f t="shared" si="56"/>
        <v>5.3034704996639803</v>
      </c>
      <c r="N148" s="7">
        <f t="shared" si="57"/>
        <v>0.98964707376470995</v>
      </c>
      <c r="O148" s="7">
        <f t="shared" si="58"/>
        <v>6.7896470737647094</v>
      </c>
      <c r="P148" s="4">
        <v>10</v>
      </c>
      <c r="Q148" s="10">
        <f>P148/SUM(P140:P158)</f>
        <v>5.5555555555555552E-2</v>
      </c>
      <c r="R148" s="7">
        <f t="shared" si="59"/>
        <v>7.0779638750325686</v>
      </c>
    </row>
    <row r="149" spans="5:18" x14ac:dyDescent="0.25">
      <c r="E149" s="5">
        <f t="shared" si="50"/>
        <v>100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100</v>
      </c>
      <c r="K149" s="5">
        <f t="shared" si="54"/>
        <v>9.5828853747563212</v>
      </c>
      <c r="L149" s="5">
        <f t="shared" si="55"/>
        <v>100.45810914060507</v>
      </c>
      <c r="M149" s="5">
        <f t="shared" si="56"/>
        <v>5.4738738748760332</v>
      </c>
      <c r="N149" s="7">
        <f t="shared" si="57"/>
        <v>1.0381053526255599</v>
      </c>
      <c r="O149" s="7">
        <f t="shared" si="58"/>
        <v>6.8381053526255595</v>
      </c>
      <c r="P149" s="4">
        <v>10</v>
      </c>
      <c r="Q149" s="10">
        <f>P149/SUM(P140:P158)</f>
        <v>5.5555555555555552E-2</v>
      </c>
      <c r="R149" s="7">
        <f t="shared" si="59"/>
        <v>6.900900831158439</v>
      </c>
    </row>
    <row r="150" spans="5:18" x14ac:dyDescent="0.25">
      <c r="E150" s="5">
        <f t="shared" si="50"/>
        <v>100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98.335949417882489</v>
      </c>
      <c r="K150" s="5">
        <f t="shared" si="54"/>
        <v>9.4372998132873231</v>
      </c>
      <c r="L150" s="5">
        <f t="shared" si="55"/>
        <v>98.787760252382569</v>
      </c>
      <c r="M150" s="5">
        <f t="shared" si="56"/>
        <v>5.4818865396725762</v>
      </c>
      <c r="N150" s="7">
        <f t="shared" si="57"/>
        <v>1.0403927874377104</v>
      </c>
      <c r="O150" s="7">
        <f t="shared" si="58"/>
        <v>6.8403927874377102</v>
      </c>
      <c r="P150" s="4">
        <v>10</v>
      </c>
      <c r="Q150" s="10">
        <f>P150/SUM(P140:P158)</f>
        <v>5.5555555555555552E-2</v>
      </c>
      <c r="R150" s="7">
        <f t="shared" si="59"/>
        <v>6.6755540798745647</v>
      </c>
    </row>
    <row r="151" spans="5:18" x14ac:dyDescent="0.25">
      <c r="E151" s="5">
        <f t="shared" si="50"/>
        <v>100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96.722460170652383</v>
      </c>
      <c r="K151" s="5">
        <f t="shared" si="54"/>
        <v>9.0049666724957191</v>
      </c>
      <c r="L151" s="5">
        <f t="shared" si="55"/>
        <v>97.140741845202086</v>
      </c>
      <c r="M151" s="5">
        <f t="shared" si="56"/>
        <v>5.3189670688050361</v>
      </c>
      <c r="N151" s="7">
        <f t="shared" si="57"/>
        <v>0.99403821427834693</v>
      </c>
      <c r="O151" s="7">
        <f t="shared" si="58"/>
        <v>6.7940382142783466</v>
      </c>
      <c r="P151" s="4">
        <v>10</v>
      </c>
      <c r="Q151" s="10">
        <f>P151/SUM(P140:P158)</f>
        <v>5.5555555555555552E-2</v>
      </c>
      <c r="R151" s="7">
        <f t="shared" si="59"/>
        <v>6.4110743998350159</v>
      </c>
    </row>
    <row r="152" spans="5:18" x14ac:dyDescent="0.25">
      <c r="E152" s="5">
        <f t="shared" si="50"/>
        <v>100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95.208557312621835</v>
      </c>
      <c r="K152" s="5">
        <f t="shared" si="54"/>
        <v>8.2990221760933345</v>
      </c>
      <c r="L152" s="5">
        <f t="shared" si="55"/>
        <v>95.569572326290583</v>
      </c>
      <c r="M152" s="5">
        <f t="shared" si="56"/>
        <v>4.9816963008951447</v>
      </c>
      <c r="N152" s="7">
        <f t="shared" si="57"/>
        <v>0.89929109907168869</v>
      </c>
      <c r="O152" s="7">
        <f t="shared" si="58"/>
        <v>6.6992910990716883</v>
      </c>
      <c r="P152" s="4">
        <v>10</v>
      </c>
      <c r="Q152" s="10">
        <f>P152/SUM(P140:P158)</f>
        <v>5.5555555555555552E-2</v>
      </c>
      <c r="R152" s="7">
        <f t="shared" si="59"/>
        <v>6.1188264358800488</v>
      </c>
    </row>
    <row r="153" spans="5:18" x14ac:dyDescent="0.25">
      <c r="E153" s="5">
        <f t="shared" si="50"/>
        <v>100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93.840240016060292</v>
      </c>
      <c r="K153" s="5">
        <f t="shared" si="54"/>
        <v>7.3409160903782054</v>
      </c>
      <c r="L153" s="5">
        <f t="shared" si="55"/>
        <v>94.12693395260348</v>
      </c>
      <c r="M153" s="5">
        <f t="shared" si="56"/>
        <v>4.4730136304402555</v>
      </c>
      <c r="N153" s="7">
        <f t="shared" si="57"/>
        <v>0.76041354660732052</v>
      </c>
      <c r="O153" s="7">
        <f t="shared" si="58"/>
        <v>6.5604135466073199</v>
      </c>
      <c r="P153" s="4">
        <v>10</v>
      </c>
      <c r="Q153" s="10">
        <f>P153/SUM(P140:P158)</f>
        <v>5.5555555555555552E-2</v>
      </c>
      <c r="R153" s="7">
        <f t="shared" si="59"/>
        <v>5.812447477447388</v>
      </c>
    </row>
    <row r="154" spans="5:18" x14ac:dyDescent="0.25">
      <c r="E154" s="5">
        <f t="shared" si="50"/>
        <v>100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92.659083909621799</v>
      </c>
      <c r="K154" s="5">
        <f t="shared" si="54"/>
        <v>6.1597599839397139</v>
      </c>
      <c r="L154" s="5">
        <f t="shared" si="55"/>
        <v>92.863601448738123</v>
      </c>
      <c r="M154" s="5">
        <f t="shared" si="56"/>
        <v>3.8032938909749698</v>
      </c>
      <c r="N154" s="7">
        <f t="shared" si="57"/>
        <v>0.58749671709037821</v>
      </c>
      <c r="O154" s="7">
        <f t="shared" si="58"/>
        <v>6.3874967170903778</v>
      </c>
      <c r="P154" s="4">
        <v>10</v>
      </c>
      <c r="Q154" s="10">
        <f>P154/SUM(P140:P158)</f>
        <v>5.5555555555555552E-2</v>
      </c>
      <c r="R154" s="7">
        <f t="shared" si="59"/>
        <v>5.5083526317208564</v>
      </c>
    </row>
    <row r="155" spans="5:18" x14ac:dyDescent="0.25">
      <c r="E155" s="5">
        <f t="shared" si="50"/>
        <v>100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91.700977823906669</v>
      </c>
      <c r="K155" s="5">
        <f t="shared" si="54"/>
        <v>4.7914426873781597</v>
      </c>
      <c r="L155" s="5">
        <f t="shared" si="55"/>
        <v>91.826070681953141</v>
      </c>
      <c r="M155" s="5">
        <f t="shared" si="56"/>
        <v>2.991026096662452</v>
      </c>
      <c r="N155" s="7">
        <f t="shared" si="57"/>
        <v>0.39801951309428751</v>
      </c>
      <c r="O155" s="7">
        <f t="shared" si="58"/>
        <v>6.1980195130942874</v>
      </c>
      <c r="P155" s="4">
        <v>10</v>
      </c>
      <c r="Q155" s="10">
        <f>P155/SUM(P140:P158)</f>
        <v>5.5555555555555552E-2</v>
      </c>
      <c r="R155" s="7">
        <f t="shared" si="59"/>
        <v>5.2261869473128852</v>
      </c>
    </row>
    <row r="156" spans="5:18" x14ac:dyDescent="0.25">
      <c r="E156" s="5">
        <f t="shared" si="50"/>
        <v>100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90.995033327504274</v>
      </c>
      <c r="K156" s="5">
        <f t="shared" si="54"/>
        <v>3.2775398293476132</v>
      </c>
      <c r="L156" s="5">
        <f t="shared" si="55"/>
        <v>91.054040863690247</v>
      </c>
      <c r="M156" s="5">
        <f t="shared" si="56"/>
        <v>2.0628384387683347</v>
      </c>
      <c r="N156" s="7">
        <f t="shared" si="57"/>
        <v>0.21696332843387955</v>
      </c>
      <c r="O156" s="7">
        <f t="shared" si="58"/>
        <v>6.0169633284338797</v>
      </c>
      <c r="P156" s="4">
        <v>10</v>
      </c>
      <c r="Q156" s="10">
        <f>P156/SUM(P140:P158)</f>
        <v>5.5555555555555552E-2</v>
      </c>
      <c r="R156" s="7">
        <f t="shared" si="59"/>
        <v>4.9885670359691732</v>
      </c>
    </row>
    <row r="157" spans="5:18" x14ac:dyDescent="0.25">
      <c r="E157" s="5">
        <f t="shared" si="50"/>
        <v>100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90.562700186712675</v>
      </c>
      <c r="K157" s="5">
        <f t="shared" si="54"/>
        <v>1.6640505821175133</v>
      </c>
      <c r="L157" s="5">
        <f t="shared" si="55"/>
        <v>90.577987002628035</v>
      </c>
      <c r="M157" s="5">
        <f t="shared" si="56"/>
        <v>1.0526667951200415</v>
      </c>
      <c r="N157" s="7">
        <f t="shared" si="57"/>
        <v>7.4369258339708783E-2</v>
      </c>
      <c r="O157" s="7">
        <f t="shared" si="58"/>
        <v>5.8743692583397085</v>
      </c>
      <c r="P157" s="4">
        <v>10</v>
      </c>
      <c r="Q157" s="10">
        <f>P157/SUM(P140:P158)</f>
        <v>5.5555555555555552E-2</v>
      </c>
      <c r="R157" s="7">
        <f t="shared" si="59"/>
        <v>4.8195509071462217</v>
      </c>
    </row>
    <row r="158" spans="5:18" x14ac:dyDescent="0.25">
      <c r="E158" s="5">
        <f t="shared" si="50"/>
        <v>100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90.417114625243684</v>
      </c>
      <c r="K158" s="5">
        <f t="shared" si="54"/>
        <v>1.1740457210449119E-15</v>
      </c>
      <c r="L158" s="5">
        <f t="shared" si="55"/>
        <v>90.417114625243684</v>
      </c>
      <c r="M158" s="5">
        <f t="shared" si="56"/>
        <v>7.4397269864312191E-16</v>
      </c>
      <c r="N158" s="7">
        <f t="shared" si="57"/>
        <v>2.2350427812636691E-17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4.741647677949584</v>
      </c>
    </row>
    <row r="159" spans="5:18" x14ac:dyDescent="0.25">
      <c r="R159" s="7">
        <f>SUMPRODUCT(Q140:Q158,R140:R158)</f>
        <v>6.4251845259900602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100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109.90846607619338</v>
      </c>
      <c r="K163" s="5">
        <f>I163</f>
        <v>0</v>
      </c>
      <c r="L163" s="5">
        <f>SQRT(J163^2+K163^2)</f>
        <v>109.90846607619338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7.006325130828615</v>
      </c>
    </row>
    <row r="164" spans="2:18" x14ac:dyDescent="0.25">
      <c r="E164" s="5">
        <f t="shared" si="60"/>
        <v>100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109.75793421229369</v>
      </c>
      <c r="K164" s="5">
        <f t="shared" ref="K164:K181" si="64">I164</f>
        <v>1.7205870776055801</v>
      </c>
      <c r="L164" s="5">
        <f t="shared" ref="L164:L181" si="65">SQRT(J164^2+K164^2)</f>
        <v>109.7714195154723</v>
      </c>
      <c r="M164" s="5">
        <f t="shared" ref="M164:M181" si="66">ATAN(K164/J164)*180/PI()</f>
        <v>0.89810640491689087</v>
      </c>
      <c r="N164" s="7">
        <f t="shared" ref="N164:N181" si="67">$K$2*M164+$K$3*M164*M164+$K$4*M164*M164*M164</f>
        <v>5.8360715859091451E-2</v>
      </c>
      <c r="O164" s="7">
        <f t="shared" ref="O164:O181" si="68">N164+$E$4</f>
        <v>5.8583607158590913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7.059186723079292</v>
      </c>
    </row>
    <row r="165" spans="2:18" x14ac:dyDescent="0.25">
      <c r="E165" s="5">
        <f t="shared" si="60"/>
        <v>100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109.31091245510642</v>
      </c>
      <c r="K165" s="5">
        <f t="shared" si="64"/>
        <v>3.3888949875171859</v>
      </c>
      <c r="L165" s="5">
        <f t="shared" si="65"/>
        <v>109.36343168995913</v>
      </c>
      <c r="M165" s="5">
        <f t="shared" si="66"/>
        <v>1.7757349485028651</v>
      </c>
      <c r="N165" s="7">
        <f t="shared" si="67"/>
        <v>0.17012567834824974</v>
      </c>
      <c r="O165" s="7">
        <f t="shared" si="68"/>
        <v>5.9701256783482499</v>
      </c>
      <c r="P165" s="4">
        <v>10</v>
      </c>
      <c r="Q165" s="10">
        <f>P165/SUM(P163:P181)</f>
        <v>5.5555555555555552E-2</v>
      </c>
      <c r="R165" s="7">
        <f t="shared" si="69"/>
        <v>7.1404853498609286</v>
      </c>
    </row>
    <row r="166" spans="2:18" x14ac:dyDescent="0.25">
      <c r="E166" s="5">
        <f t="shared" si="60"/>
        <v>100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108.58098333451979</v>
      </c>
      <c r="K166" s="5">
        <f t="shared" si="64"/>
        <v>4.9542330380966888</v>
      </c>
      <c r="L166" s="5">
        <f t="shared" si="65"/>
        <v>108.69394816128003</v>
      </c>
      <c r="M166" s="5">
        <f t="shared" si="66"/>
        <v>2.6124271518488889</v>
      </c>
      <c r="N166" s="7">
        <f t="shared" si="67"/>
        <v>0.31907314505095441</v>
      </c>
      <c r="O166" s="7">
        <f t="shared" si="68"/>
        <v>6.1190731450509546</v>
      </c>
      <c r="P166" s="4">
        <v>10</v>
      </c>
      <c r="Q166" s="10">
        <f>P166/SUM(P163:P181)</f>
        <v>5.5555555555555552E-2</v>
      </c>
      <c r="R166" s="7">
        <f t="shared" si="69"/>
        <v>7.2293020913996813</v>
      </c>
    </row>
    <row r="167" spans="2:18" x14ac:dyDescent="0.25">
      <c r="E167" s="5">
        <f t="shared" si="60"/>
        <v>100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107.59032537750085</v>
      </c>
      <c r="K167" s="5">
        <f t="shared" si="64"/>
        <v>6.3690392247765049</v>
      </c>
      <c r="L167" s="5">
        <f t="shared" si="65"/>
        <v>107.77867495698416</v>
      </c>
      <c r="M167" s="5">
        <f t="shared" si="66"/>
        <v>3.3877925155498048</v>
      </c>
      <c r="N167" s="7">
        <f t="shared" si="67"/>
        <v>0.48741940329224137</v>
      </c>
      <c r="O167" s="7">
        <f t="shared" si="68"/>
        <v>6.2874194032922412</v>
      </c>
      <c r="P167" s="4">
        <v>10</v>
      </c>
      <c r="Q167" s="10">
        <f>P167/SUM(P163:P181)</f>
        <v>5.5555555555555552E-2</v>
      </c>
      <c r="R167" s="7">
        <f t="shared" si="69"/>
        <v>7.3036190219926675</v>
      </c>
    </row>
    <row r="168" spans="2:18" x14ac:dyDescent="0.25">
      <c r="E168" s="5">
        <f t="shared" si="60"/>
        <v>100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106.3690392247765</v>
      </c>
      <c r="K168" s="5">
        <f t="shared" si="64"/>
        <v>7.5903253775008421</v>
      </c>
      <c r="L168" s="5">
        <f t="shared" si="65"/>
        <v>106.63951211881258</v>
      </c>
      <c r="M168" s="5">
        <f t="shared" si="66"/>
        <v>4.081617139908019</v>
      </c>
      <c r="N168" s="7">
        <f t="shared" si="67"/>
        <v>0.65777881442128971</v>
      </c>
      <c r="O168" s="7">
        <f t="shared" si="68"/>
        <v>6.4577788144212898</v>
      </c>
      <c r="P168" s="4">
        <v>10</v>
      </c>
      <c r="Q168" s="10">
        <f>P168/SUM(P163:P181)</f>
        <v>5.5555555555555552E-2</v>
      </c>
      <c r="R168" s="7">
        <f t="shared" si="69"/>
        <v>7.3437767330008183</v>
      </c>
    </row>
    <row r="169" spans="2:18" x14ac:dyDescent="0.25">
      <c r="E169" s="5">
        <f t="shared" si="60"/>
        <v>100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104.95423303809669</v>
      </c>
      <c r="K169" s="5">
        <f t="shared" si="64"/>
        <v>8.5809833345197841</v>
      </c>
      <c r="L169" s="5">
        <f t="shared" si="65"/>
        <v>105.30443631491701</v>
      </c>
      <c r="M169" s="5">
        <f t="shared" si="66"/>
        <v>4.6740658971985418</v>
      </c>
      <c r="N169" s="7">
        <f t="shared" si="67"/>
        <v>0.81464045741268287</v>
      </c>
      <c r="O169" s="7">
        <f t="shared" si="68"/>
        <v>6.6146404574126825</v>
      </c>
      <c r="P169" s="4">
        <v>10</v>
      </c>
      <c r="Q169" s="10">
        <f>P169/SUM(P163:P181)</f>
        <v>5.5555555555555552E-2</v>
      </c>
      <c r="R169" s="7">
        <f t="shared" si="69"/>
        <v>7.3349908818299578</v>
      </c>
    </row>
    <row r="170" spans="2:18" x14ac:dyDescent="0.25">
      <c r="E170" s="5">
        <f t="shared" si="60"/>
        <v>100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103.38889498751719</v>
      </c>
      <c r="K170" s="5">
        <f t="shared" si="64"/>
        <v>9.310912455106422</v>
      </c>
      <c r="L170" s="5">
        <f t="shared" si="65"/>
        <v>103.8073056074885</v>
      </c>
      <c r="M170" s="5">
        <f t="shared" si="66"/>
        <v>5.1460144612189938</v>
      </c>
      <c r="N170" s="7">
        <f t="shared" si="67"/>
        <v>0.94522689449665864</v>
      </c>
      <c r="O170" s="7">
        <f t="shared" si="68"/>
        <v>6.7452268944966587</v>
      </c>
      <c r="P170" s="4">
        <v>10</v>
      </c>
      <c r="Q170" s="10">
        <f>P170/SUM(P163:P181)</f>
        <v>5.5555555555555552E-2</v>
      </c>
      <c r="R170" s="7">
        <f t="shared" si="69"/>
        <v>7.2686272929817424</v>
      </c>
    </row>
    <row r="171" spans="2:18" x14ac:dyDescent="0.25">
      <c r="E171" s="5">
        <f t="shared" si="60"/>
        <v>100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101.72058707760559</v>
      </c>
      <c r="K171" s="5">
        <f t="shared" si="64"/>
        <v>9.7579342122936907</v>
      </c>
      <c r="L171" s="5">
        <f t="shared" si="65"/>
        <v>102.18754873028412</v>
      </c>
      <c r="M171" s="5">
        <f t="shared" si="66"/>
        <v>5.4795484107377481</v>
      </c>
      <c r="N171" s="7">
        <f t="shared" si="67"/>
        <v>1.0397252273565127</v>
      </c>
      <c r="O171" s="7">
        <f t="shared" si="68"/>
        <v>6.8397252273565128</v>
      </c>
      <c r="P171" s="4">
        <v>10</v>
      </c>
      <c r="Q171" s="10">
        <f>P171/SUM(P163:P181)</f>
        <v>5.5555555555555552E-2</v>
      </c>
      <c r="R171" s="7">
        <f t="shared" si="69"/>
        <v>7.1422429333015716</v>
      </c>
    </row>
    <row r="172" spans="2:18" x14ac:dyDescent="0.25">
      <c r="E172" s="5">
        <f t="shared" si="60"/>
        <v>100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100</v>
      </c>
      <c r="K172" s="5">
        <f t="shared" si="64"/>
        <v>9.9084660761933794</v>
      </c>
      <c r="L172" s="5">
        <f t="shared" si="65"/>
        <v>100.48968952078155</v>
      </c>
      <c r="M172" s="5">
        <f t="shared" si="66"/>
        <v>5.6586626283845716</v>
      </c>
      <c r="N172" s="7">
        <f t="shared" si="67"/>
        <v>1.0910356892330846</v>
      </c>
      <c r="O172" s="7">
        <f t="shared" si="68"/>
        <v>6.8910356892330844</v>
      </c>
      <c r="P172" s="4">
        <v>10</v>
      </c>
      <c r="Q172" s="10">
        <f>P172/SUM(P163:P181)</f>
        <v>5.5555555555555552E-2</v>
      </c>
      <c r="R172" s="7">
        <f t="shared" si="69"/>
        <v>6.9586902926801031</v>
      </c>
    </row>
    <row r="173" spans="2:18" x14ac:dyDescent="0.25">
      <c r="E173" s="5">
        <f t="shared" si="60"/>
        <v>100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98.279412922394414</v>
      </c>
      <c r="K173" s="5">
        <f t="shared" si="64"/>
        <v>9.7579342122936907</v>
      </c>
      <c r="L173" s="5">
        <f t="shared" si="65"/>
        <v>98.762646200180157</v>
      </c>
      <c r="M173" s="5">
        <f t="shared" si="66"/>
        <v>5.6701810553576903</v>
      </c>
      <c r="N173" s="7">
        <f t="shared" si="67"/>
        <v>1.0943463602052097</v>
      </c>
      <c r="O173" s="7">
        <f t="shared" si="68"/>
        <v>6.8943463602052093</v>
      </c>
      <c r="P173" s="4">
        <v>10</v>
      </c>
      <c r="Q173" s="10">
        <f>P173/SUM(P163:P181)</f>
        <v>5.5555555555555552E-2</v>
      </c>
      <c r="R173" s="7">
        <f t="shared" si="69"/>
        <v>6.7247870019402507</v>
      </c>
    </row>
    <row r="174" spans="2:18" x14ac:dyDescent="0.25">
      <c r="E174" s="5">
        <f t="shared" si="60"/>
        <v>100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96.61110501248281</v>
      </c>
      <c r="K174" s="5">
        <f t="shared" si="64"/>
        <v>9.3109124551064237</v>
      </c>
      <c r="L174" s="5">
        <f t="shared" si="65"/>
        <v>97.058738413806083</v>
      </c>
      <c r="M174" s="5">
        <f t="shared" si="66"/>
        <v>5.5048895077055526</v>
      </c>
      <c r="N174" s="7">
        <f t="shared" si="67"/>
        <v>1.046963721724107</v>
      </c>
      <c r="O174" s="7">
        <f t="shared" si="68"/>
        <v>6.8469637217241068</v>
      </c>
      <c r="P174" s="4">
        <v>10</v>
      </c>
      <c r="Q174" s="10">
        <f>P174/SUM(P163:P181)</f>
        <v>5.5555555555555552E-2</v>
      </c>
      <c r="R174" s="7">
        <f t="shared" si="69"/>
        <v>6.4501128160054915</v>
      </c>
    </row>
    <row r="175" spans="2:18" x14ac:dyDescent="0.25">
      <c r="E175" s="5">
        <f t="shared" si="60"/>
        <v>100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95.045766961903311</v>
      </c>
      <c r="K175" s="5">
        <f t="shared" si="64"/>
        <v>8.5809833345197841</v>
      </c>
      <c r="L175" s="5">
        <f t="shared" si="65"/>
        <v>95.432337770609692</v>
      </c>
      <c r="M175" s="5">
        <f t="shared" si="66"/>
        <v>5.158828455416244</v>
      </c>
      <c r="N175" s="7">
        <f t="shared" si="67"/>
        <v>0.94882783830087303</v>
      </c>
      <c r="O175" s="7">
        <f t="shared" si="68"/>
        <v>6.7488278383008726</v>
      </c>
      <c r="P175" s="4">
        <v>10</v>
      </c>
      <c r="Q175" s="10">
        <f>P175/SUM(P163:P181)</f>
        <v>5.5555555555555552E-2</v>
      </c>
      <c r="R175" s="7">
        <f t="shared" si="69"/>
        <v>6.1463809608767477</v>
      </c>
    </row>
    <row r="176" spans="2:18" x14ac:dyDescent="0.25">
      <c r="E176" s="5">
        <f t="shared" si="60"/>
        <v>100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93.6309607752235</v>
      </c>
      <c r="K176" s="5">
        <f t="shared" si="64"/>
        <v>7.5903253775008421</v>
      </c>
      <c r="L176" s="5">
        <f t="shared" si="65"/>
        <v>93.938117157135821</v>
      </c>
      <c r="M176" s="5">
        <f t="shared" si="66"/>
        <v>4.6346280347335762</v>
      </c>
      <c r="N176" s="7">
        <f t="shared" si="67"/>
        <v>0.8039303995634689</v>
      </c>
      <c r="O176" s="7">
        <f t="shared" si="68"/>
        <v>6.6039303995634686</v>
      </c>
      <c r="P176" s="4">
        <v>10</v>
      </c>
      <c r="Q176" s="10">
        <f>P176/SUM(P163:P181)</f>
        <v>5.5555555555555552E-2</v>
      </c>
      <c r="R176" s="7">
        <f t="shared" si="69"/>
        <v>5.8275524342609399</v>
      </c>
    </row>
    <row r="177" spans="2:18" x14ac:dyDescent="0.25">
      <c r="E177" s="5">
        <f t="shared" si="60"/>
        <v>100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92.409674622499153</v>
      </c>
      <c r="K177" s="5">
        <f t="shared" si="64"/>
        <v>6.3690392247765075</v>
      </c>
      <c r="L177" s="5">
        <f t="shared" si="65"/>
        <v>92.628897351112343</v>
      </c>
      <c r="M177" s="5">
        <f t="shared" si="66"/>
        <v>3.9426921004125606</v>
      </c>
      <c r="N177" s="7">
        <f t="shared" si="67"/>
        <v>0.62239493129128221</v>
      </c>
      <c r="O177" s="7">
        <f t="shared" si="68"/>
        <v>6.422394931291282</v>
      </c>
      <c r="P177" s="4">
        <v>10</v>
      </c>
      <c r="Q177" s="10">
        <f>P177/SUM(P163:P181)</f>
        <v>5.5555555555555552E-2</v>
      </c>
      <c r="R177" s="7">
        <f t="shared" si="69"/>
        <v>5.5104871829387356</v>
      </c>
    </row>
    <row r="178" spans="2:18" x14ac:dyDescent="0.25">
      <c r="E178" s="5">
        <f t="shared" si="60"/>
        <v>100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91.419016665480214</v>
      </c>
      <c r="K178" s="5">
        <f t="shared" si="64"/>
        <v>4.9542330380966888</v>
      </c>
      <c r="L178" s="5">
        <f t="shared" si="65"/>
        <v>91.553159601835247</v>
      </c>
      <c r="M178" s="5">
        <f t="shared" si="66"/>
        <v>3.1019722437818733</v>
      </c>
      <c r="N178" s="7">
        <f t="shared" si="67"/>
        <v>0.42236406715975316</v>
      </c>
      <c r="O178" s="7">
        <f t="shared" si="68"/>
        <v>6.2223640671597531</v>
      </c>
      <c r="P178" s="4">
        <v>10</v>
      </c>
      <c r="Q178" s="10">
        <f>P178/SUM(P163:P181)</f>
        <v>5.5555555555555552E-2</v>
      </c>
      <c r="R178" s="7">
        <f t="shared" si="69"/>
        <v>5.2155737591846085</v>
      </c>
    </row>
    <row r="179" spans="2:18" x14ac:dyDescent="0.25">
      <c r="E179" s="5">
        <f t="shared" si="60"/>
        <v>100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90.689087544893582</v>
      </c>
      <c r="K179" s="5">
        <f t="shared" si="64"/>
        <v>3.3888949875171877</v>
      </c>
      <c r="L179" s="5">
        <f t="shared" si="65"/>
        <v>90.752384040099969</v>
      </c>
      <c r="M179" s="5">
        <f t="shared" si="66"/>
        <v>2.1400488448025019</v>
      </c>
      <c r="N179" s="7">
        <f t="shared" si="67"/>
        <v>0.23034925159214154</v>
      </c>
      <c r="O179" s="7">
        <f t="shared" si="68"/>
        <v>6.0303492515921411</v>
      </c>
      <c r="P179" s="4">
        <v>10</v>
      </c>
      <c r="Q179" s="10">
        <f>P179/SUM(P163:P181)</f>
        <v>5.5555555555555552E-2</v>
      </c>
      <c r="R179" s="7">
        <f t="shared" si="69"/>
        <v>4.9665927544479196</v>
      </c>
    </row>
    <row r="180" spans="2:18" x14ac:dyDescent="0.25">
      <c r="E180" s="5">
        <f t="shared" si="60"/>
        <v>100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90.242065787706309</v>
      </c>
      <c r="K180" s="5">
        <f t="shared" si="64"/>
        <v>1.7205870776055794</v>
      </c>
      <c r="L180" s="5">
        <f t="shared" si="65"/>
        <v>90.258466957534438</v>
      </c>
      <c r="M180" s="5">
        <f t="shared" si="66"/>
        <v>1.0922892093571508</v>
      </c>
      <c r="N180" s="7">
        <f t="shared" si="67"/>
        <v>7.8737312423721492E-2</v>
      </c>
      <c r="O180" s="7">
        <f t="shared" si="68"/>
        <v>5.8787373124237217</v>
      </c>
      <c r="P180" s="4">
        <v>10</v>
      </c>
      <c r="Q180" s="10">
        <f>P180/SUM(P163:P181)</f>
        <v>5.5555555555555552E-2</v>
      </c>
      <c r="R180" s="7">
        <f t="shared" si="69"/>
        <v>4.7891667643178275</v>
      </c>
    </row>
    <row r="181" spans="2:18" x14ac:dyDescent="0.25">
      <c r="E181" s="5">
        <f t="shared" si="60"/>
        <v>100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90.091533923806622</v>
      </c>
      <c r="K181" s="5">
        <f t="shared" si="64"/>
        <v>1.2139341903762796E-15</v>
      </c>
      <c r="L181" s="5">
        <f t="shared" si="65"/>
        <v>90.091533923806622</v>
      </c>
      <c r="M181" s="5">
        <f t="shared" si="66"/>
        <v>7.7202932046883489E-16</v>
      </c>
      <c r="N181" s="7">
        <f t="shared" si="67"/>
        <v>2.3193304845524762E-17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4.7075610011517517</v>
      </c>
    </row>
    <row r="182" spans="2:18" x14ac:dyDescent="0.25">
      <c r="R182" s="7">
        <f>SUMPRODUCT(Q163:Q181,R163:R181)</f>
        <v>6.4593621144494158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100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110.19614512198494</v>
      </c>
      <c r="K186" s="5">
        <f>I186</f>
        <v>0</v>
      </c>
      <c r="L186" s="5">
        <f>SQRT(J186^2+K186^2)</f>
        <v>110.19614512198494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7.0430504318524276</v>
      </c>
    </row>
    <row r="187" spans="2:18" x14ac:dyDescent="0.25">
      <c r="E187" s="5">
        <f t="shared" si="70"/>
        <v>100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110.04124276696838</v>
      </c>
      <c r="K187" s="5">
        <f t="shared" ref="K187:K204" si="74">I187</f>
        <v>1.7705420196602459</v>
      </c>
      <c r="L187" s="5">
        <f t="shared" ref="L187:L204" si="75">SQRT(J187^2+K187^2)</f>
        <v>110.05548568218785</v>
      </c>
      <c r="M187" s="5">
        <f t="shared" ref="M187:M204" si="76">ATAN(K187/J187)*180/PI()</f>
        <v>0.92179831792225286</v>
      </c>
      <c r="N187" s="7">
        <f t="shared" ref="N187:N204" si="77">$K$2*M187+$K$3*M187*M187+$K$4*M187*M187*M187</f>
        <v>6.0707014782086982E-2</v>
      </c>
      <c r="O187" s="7">
        <f t="shared" ref="O187:O204" si="78">N187+$E$4</f>
        <v>5.8607070147820872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7.0986113693892978</v>
      </c>
    </row>
    <row r="188" spans="2:18" x14ac:dyDescent="0.25">
      <c r="E188" s="5">
        <f t="shared" si="70"/>
        <v>100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109.58124233159148</v>
      </c>
      <c r="K188" s="5">
        <f t="shared" si="74"/>
        <v>3.4872870159906073</v>
      </c>
      <c r="L188" s="5">
        <f t="shared" si="75"/>
        <v>109.63671757977285</v>
      </c>
      <c r="M188" s="5">
        <f t="shared" si="76"/>
        <v>1.8227518972377716</v>
      </c>
      <c r="N188" s="7">
        <f t="shared" si="77"/>
        <v>0.17747132718889055</v>
      </c>
      <c r="O188" s="7">
        <f t="shared" si="78"/>
        <v>5.9774713271888906</v>
      </c>
      <c r="P188" s="4">
        <v>10</v>
      </c>
      <c r="Q188" s="10">
        <f>P188/SUM(P186:P204)</f>
        <v>5.5555555555555552E-2</v>
      </c>
      <c r="R188" s="7">
        <f t="shared" si="79"/>
        <v>7.1850459675357436</v>
      </c>
    </row>
    <row r="189" spans="2:18" x14ac:dyDescent="0.25">
      <c r="E189" s="5">
        <f t="shared" si="70"/>
        <v>100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108.83012069631174</v>
      </c>
      <c r="K189" s="5">
        <f t="shared" si="74"/>
        <v>5.0980725609924695</v>
      </c>
      <c r="L189" s="5">
        <f t="shared" si="75"/>
        <v>108.94946312217846</v>
      </c>
      <c r="M189" s="5">
        <f t="shared" si="76"/>
        <v>2.682020946023568</v>
      </c>
      <c r="N189" s="7">
        <f t="shared" si="77"/>
        <v>0.33308676703707452</v>
      </c>
      <c r="O189" s="7">
        <f t="shared" si="78"/>
        <v>6.1330867670370743</v>
      </c>
      <c r="P189" s="4">
        <v>10</v>
      </c>
      <c r="Q189" s="10">
        <f>P189/SUM(P186:P204)</f>
        <v>5.5555555555555552E-2</v>
      </c>
      <c r="R189" s="7">
        <f t="shared" si="79"/>
        <v>7.2799651084582013</v>
      </c>
    </row>
    <row r="190" spans="2:18" x14ac:dyDescent="0.25">
      <c r="E190" s="5">
        <f t="shared" si="70"/>
        <v>100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107.81070031193124</v>
      </c>
      <c r="K190" s="5">
        <f t="shared" si="74"/>
        <v>6.5539557509777673</v>
      </c>
      <c r="L190" s="5">
        <f t="shared" si="75"/>
        <v>108.00972844024201</v>
      </c>
      <c r="M190" s="5">
        <f t="shared" si="76"/>
        <v>3.4788053892198678</v>
      </c>
      <c r="N190" s="7">
        <f t="shared" si="77"/>
        <v>0.50880643878131548</v>
      </c>
      <c r="O190" s="7">
        <f t="shared" si="78"/>
        <v>6.308806438781315</v>
      </c>
      <c r="P190" s="4">
        <v>10</v>
      </c>
      <c r="Q190" s="10">
        <f>P190/SUM(P186:P204)</f>
        <v>5.5555555555555552E-2</v>
      </c>
      <c r="R190" s="7">
        <f t="shared" si="79"/>
        <v>7.3599175865857411</v>
      </c>
    </row>
    <row r="191" spans="2:18" x14ac:dyDescent="0.25">
      <c r="E191" s="5">
        <f t="shared" si="70"/>
        <v>100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106.55395575097776</v>
      </c>
      <c r="K191" s="5">
        <f t="shared" si="74"/>
        <v>7.8107003119312379</v>
      </c>
      <c r="L191" s="5">
        <f t="shared" si="75"/>
        <v>106.83984521490159</v>
      </c>
      <c r="M191" s="5">
        <f t="shared" si="76"/>
        <v>4.1924411088872304</v>
      </c>
      <c r="N191" s="7">
        <f t="shared" si="77"/>
        <v>0.68641492803978821</v>
      </c>
      <c r="O191" s="7">
        <f t="shared" si="78"/>
        <v>6.486414928039788</v>
      </c>
      <c r="P191" s="4">
        <v>10</v>
      </c>
      <c r="Q191" s="10">
        <f>P191/SUM(P186:P204)</f>
        <v>5.5555555555555552E-2</v>
      </c>
      <c r="R191" s="7">
        <f t="shared" si="79"/>
        <v>7.4040821181569312</v>
      </c>
    </row>
    <row r="192" spans="2:18" x14ac:dyDescent="0.25">
      <c r="E192" s="5">
        <f t="shared" si="70"/>
        <v>100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105.09807256099248</v>
      </c>
      <c r="K192" s="5">
        <f t="shared" si="74"/>
        <v>8.8301206963117416</v>
      </c>
      <c r="L192" s="5">
        <f t="shared" si="75"/>
        <v>105.46836439211084</v>
      </c>
      <c r="M192" s="5">
        <f t="shared" si="76"/>
        <v>4.8025924853959108</v>
      </c>
      <c r="N192" s="7">
        <f t="shared" si="77"/>
        <v>0.84977643914908096</v>
      </c>
      <c r="O192" s="7">
        <f t="shared" si="78"/>
        <v>6.6497764391490808</v>
      </c>
      <c r="P192" s="4">
        <v>10</v>
      </c>
      <c r="Q192" s="10">
        <f>P192/SUM(P186:P204)</f>
        <v>5.5555555555555552E-2</v>
      </c>
      <c r="R192" s="7">
        <f t="shared" si="79"/>
        <v>7.3969292856097359</v>
      </c>
    </row>
    <row r="193" spans="2:18" x14ac:dyDescent="0.25">
      <c r="E193" s="5">
        <f t="shared" si="70"/>
        <v>100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103.4872870159906</v>
      </c>
      <c r="K193" s="5">
        <f t="shared" si="74"/>
        <v>9.5812423315914845</v>
      </c>
      <c r="L193" s="5">
        <f t="shared" si="75"/>
        <v>103.92987433142936</v>
      </c>
      <c r="M193" s="5">
        <f t="shared" si="76"/>
        <v>5.2895795394429461</v>
      </c>
      <c r="N193" s="7">
        <f t="shared" si="77"/>
        <v>0.98571372866778928</v>
      </c>
      <c r="O193" s="7">
        <f t="shared" si="78"/>
        <v>6.7857137286677887</v>
      </c>
      <c r="P193" s="4">
        <v>10</v>
      </c>
      <c r="Q193" s="10">
        <f>P193/SUM(P186:P204)</f>
        <v>5.5555555555555552E-2</v>
      </c>
      <c r="R193" s="7">
        <f t="shared" si="79"/>
        <v>7.3295335694674408</v>
      </c>
    </row>
    <row r="194" spans="2:18" x14ac:dyDescent="0.25">
      <c r="E194" s="5">
        <f t="shared" si="70"/>
        <v>100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101.77054201966024</v>
      </c>
      <c r="K194" s="5">
        <f t="shared" si="74"/>
        <v>10.041242766968375</v>
      </c>
      <c r="L194" s="5">
        <f t="shared" si="75"/>
        <v>102.26470446483785</v>
      </c>
      <c r="M194" s="5">
        <f t="shared" si="76"/>
        <v>5.6348797561185489</v>
      </c>
      <c r="N194" s="7">
        <f t="shared" si="77"/>
        <v>1.0842038565632195</v>
      </c>
      <c r="O194" s="7">
        <f t="shared" si="78"/>
        <v>6.8842038565632198</v>
      </c>
      <c r="P194" s="4">
        <v>10</v>
      </c>
      <c r="Q194" s="10">
        <f>P194/SUM(P186:P204)</f>
        <v>5.5555555555555552E-2</v>
      </c>
      <c r="R194" s="7">
        <f t="shared" si="79"/>
        <v>7.1995484306730946</v>
      </c>
    </row>
    <row r="195" spans="2:18" x14ac:dyDescent="0.25">
      <c r="E195" s="5">
        <f t="shared" si="70"/>
        <v>100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100</v>
      </c>
      <c r="K195" s="5">
        <f t="shared" si="74"/>
        <v>10.196145121984941</v>
      </c>
      <c r="L195" s="5">
        <f t="shared" si="75"/>
        <v>100.51846285806691</v>
      </c>
      <c r="M195" s="5">
        <f t="shared" si="76"/>
        <v>5.8218415677501438</v>
      </c>
      <c r="N195" s="7">
        <f t="shared" si="77"/>
        <v>1.1380432831976643</v>
      </c>
      <c r="O195" s="7">
        <f t="shared" si="78"/>
        <v>6.9380432831976639</v>
      </c>
      <c r="P195" s="4">
        <v>10</v>
      </c>
      <c r="Q195" s="10">
        <f>P195/SUM(P186:P204)</f>
        <v>5.5555555555555552E-2</v>
      </c>
      <c r="R195" s="7">
        <f t="shared" si="79"/>
        <v>7.0101721353925832</v>
      </c>
    </row>
    <row r="196" spans="2:18" x14ac:dyDescent="0.25">
      <c r="E196" s="5">
        <f t="shared" si="70"/>
        <v>100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98.22945798033976</v>
      </c>
      <c r="K196" s="5">
        <f t="shared" si="74"/>
        <v>10.041242766968375</v>
      </c>
      <c r="L196" s="5">
        <f t="shared" si="75"/>
        <v>98.741343779677877</v>
      </c>
      <c r="M196" s="5">
        <f t="shared" si="76"/>
        <v>5.8366338843958765</v>
      </c>
      <c r="N196" s="7">
        <f t="shared" si="77"/>
        <v>1.1423149136737698</v>
      </c>
      <c r="O196" s="7">
        <f t="shared" si="78"/>
        <v>6.9423149136737692</v>
      </c>
      <c r="P196" s="4">
        <v>10</v>
      </c>
      <c r="Q196" s="10">
        <f>P196/SUM(P186:P204)</f>
        <v>5.5555555555555552E-2</v>
      </c>
      <c r="R196" s="7">
        <f t="shared" si="79"/>
        <v>6.7686549689591491</v>
      </c>
    </row>
    <row r="197" spans="2:18" x14ac:dyDescent="0.25">
      <c r="E197" s="5">
        <f t="shared" si="70"/>
        <v>100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96.512712984009397</v>
      </c>
      <c r="K197" s="5">
        <f t="shared" si="74"/>
        <v>9.5812423315914845</v>
      </c>
      <c r="L197" s="5">
        <f t="shared" si="75"/>
        <v>96.987133023666885</v>
      </c>
      <c r="M197" s="5">
        <f t="shared" si="76"/>
        <v>5.6694283782134489</v>
      </c>
      <c r="N197" s="7">
        <f t="shared" si="77"/>
        <v>1.0941299854590623</v>
      </c>
      <c r="O197" s="7">
        <f t="shared" si="78"/>
        <v>6.8941299854590623</v>
      </c>
      <c r="P197" s="4">
        <v>10</v>
      </c>
      <c r="Q197" s="10">
        <f>P197/SUM(P186:P204)</f>
        <v>5.5555555555555552E-2</v>
      </c>
      <c r="R197" s="7">
        <f t="shared" si="79"/>
        <v>6.4849661092742235</v>
      </c>
    </row>
    <row r="198" spans="2:18" x14ac:dyDescent="0.25">
      <c r="E198" s="5">
        <f t="shared" si="70"/>
        <v>100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94.901927439007537</v>
      </c>
      <c r="K198" s="5">
        <f t="shared" si="74"/>
        <v>8.8301206963117433</v>
      </c>
      <c r="L198" s="5">
        <f t="shared" si="75"/>
        <v>95.311840099486517</v>
      </c>
      <c r="M198" s="5">
        <f t="shared" si="76"/>
        <v>5.3157633860637645</v>
      </c>
      <c r="N198" s="7">
        <f t="shared" si="77"/>
        <v>0.99313014147635026</v>
      </c>
      <c r="O198" s="7">
        <f t="shared" si="78"/>
        <v>6.7931301414763503</v>
      </c>
      <c r="P198" s="4">
        <v>10</v>
      </c>
      <c r="Q198" s="10">
        <f>P198/SUM(P186:P204)</f>
        <v>5.5555555555555552E-2</v>
      </c>
      <c r="R198" s="7">
        <f t="shared" si="79"/>
        <v>6.1711150491690985</v>
      </c>
    </row>
    <row r="199" spans="2:18" x14ac:dyDescent="0.25">
      <c r="E199" s="5">
        <f t="shared" si="70"/>
        <v>100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93.446044249022236</v>
      </c>
      <c r="K199" s="5">
        <f t="shared" si="74"/>
        <v>7.8107003119312379</v>
      </c>
      <c r="L199" s="5">
        <f t="shared" si="75"/>
        <v>93.771905308322616</v>
      </c>
      <c r="M199" s="5">
        <f t="shared" si="76"/>
        <v>4.7779691205739949</v>
      </c>
      <c r="N199" s="7">
        <f t="shared" si="77"/>
        <v>0.84301827421871378</v>
      </c>
      <c r="O199" s="7">
        <f t="shared" si="78"/>
        <v>6.6430182742187132</v>
      </c>
      <c r="P199" s="4">
        <v>10</v>
      </c>
      <c r="Q199" s="10">
        <f>P199/SUM(P186:P204)</f>
        <v>5.5555555555555552E-2</v>
      </c>
      <c r="R199" s="7">
        <f t="shared" si="79"/>
        <v>5.8413190494007399</v>
      </c>
    </row>
    <row r="200" spans="2:18" x14ac:dyDescent="0.25">
      <c r="E200" s="5">
        <f t="shared" si="70"/>
        <v>100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92.189299688068758</v>
      </c>
      <c r="K200" s="5">
        <f t="shared" si="74"/>
        <v>6.5539557509777699</v>
      </c>
      <c r="L200" s="5">
        <f t="shared" si="75"/>
        <v>92.42197418883849</v>
      </c>
      <c r="M200" s="5">
        <f t="shared" si="76"/>
        <v>4.066451148730196</v>
      </c>
      <c r="N200" s="7">
        <f t="shared" si="77"/>
        <v>0.65388779843216471</v>
      </c>
      <c r="O200" s="7">
        <f t="shared" si="78"/>
        <v>6.4538877984321648</v>
      </c>
      <c r="P200" s="4">
        <v>10</v>
      </c>
      <c r="Q200" s="10">
        <f>P200/SUM(P186:P204)</f>
        <v>5.5555555555555552E-2</v>
      </c>
      <c r="R200" s="7">
        <f t="shared" si="79"/>
        <v>5.5127956348115381</v>
      </c>
    </row>
    <row r="201" spans="2:18" x14ac:dyDescent="0.25">
      <c r="E201" s="5">
        <f t="shared" si="70"/>
        <v>100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91.169879303688262</v>
      </c>
      <c r="K201" s="5">
        <f t="shared" si="74"/>
        <v>5.0980725609924695</v>
      </c>
      <c r="L201" s="5">
        <f t="shared" si="75"/>
        <v>91.312306049547502</v>
      </c>
      <c r="M201" s="5">
        <f t="shared" si="76"/>
        <v>3.200554427219894</v>
      </c>
      <c r="N201" s="7">
        <f t="shared" si="77"/>
        <v>0.44442985655179923</v>
      </c>
      <c r="O201" s="7">
        <f t="shared" si="78"/>
        <v>6.2444298565517986</v>
      </c>
      <c r="P201" s="4">
        <v>10</v>
      </c>
      <c r="Q201" s="10">
        <f>P201/SUM(P186:P204)</f>
        <v>5.5555555555555552E-2</v>
      </c>
      <c r="R201" s="7">
        <f t="shared" si="79"/>
        <v>5.2065664219071834</v>
      </c>
    </row>
    <row r="202" spans="2:18" x14ac:dyDescent="0.25">
      <c r="E202" s="5">
        <f t="shared" si="70"/>
        <v>100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90.418757668408517</v>
      </c>
      <c r="K202" s="5">
        <f t="shared" si="74"/>
        <v>3.4872870159906091</v>
      </c>
      <c r="L202" s="5">
        <f t="shared" si="75"/>
        <v>90.485981837134759</v>
      </c>
      <c r="M202" s="5">
        <f t="shared" si="76"/>
        <v>2.2086992815770552</v>
      </c>
      <c r="N202" s="7">
        <f t="shared" si="77"/>
        <v>0.24252310530316767</v>
      </c>
      <c r="O202" s="7">
        <f t="shared" si="78"/>
        <v>6.0425231053031672</v>
      </c>
      <c r="P202" s="4">
        <v>10</v>
      </c>
      <c r="Q202" s="10">
        <f>P202/SUM(P186:P204)</f>
        <v>5.5555555555555552E-2</v>
      </c>
      <c r="R202" s="7">
        <f t="shared" si="79"/>
        <v>4.9474444432404487</v>
      </c>
    </row>
    <row r="203" spans="2:18" x14ac:dyDescent="0.25">
      <c r="E203" s="5">
        <f t="shared" si="70"/>
        <v>100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89.958757233031619</v>
      </c>
      <c r="K203" s="5">
        <f t="shared" si="74"/>
        <v>1.7705420196602455</v>
      </c>
      <c r="L203" s="5">
        <f t="shared" si="75"/>
        <v>89.976179191799986</v>
      </c>
      <c r="M203" s="5">
        <f t="shared" si="76"/>
        <v>1.1275332440074415</v>
      </c>
      <c r="N203" s="7">
        <f t="shared" si="77"/>
        <v>8.271199268538669E-2</v>
      </c>
      <c r="O203" s="7">
        <f t="shared" si="78"/>
        <v>5.8827119926853868</v>
      </c>
      <c r="P203" s="4">
        <v>10</v>
      </c>
      <c r="Q203" s="10">
        <f>P203/SUM(P186:P204)</f>
        <v>5.5555555555555552E-2</v>
      </c>
      <c r="R203" s="7">
        <f t="shared" si="79"/>
        <v>4.762474690705095</v>
      </c>
    </row>
    <row r="204" spans="2:18" x14ac:dyDescent="0.25">
      <c r="E204" s="5">
        <f t="shared" si="70"/>
        <v>100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89.803854878015059</v>
      </c>
      <c r="K204" s="5">
        <f t="shared" si="74"/>
        <v>1.2491791442223913E-15</v>
      </c>
      <c r="L204" s="5">
        <f t="shared" si="75"/>
        <v>89.803854878015059</v>
      </c>
      <c r="M204" s="5">
        <f t="shared" si="76"/>
        <v>7.9698909269460274E-16</v>
      </c>
      <c r="N204" s="7">
        <f t="shared" si="77"/>
        <v>2.3943146322731279E-17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4.6775447635519214</v>
      </c>
    </row>
    <row r="205" spans="2:18" x14ac:dyDescent="0.25">
      <c r="R205" s="7">
        <f>SUMPRODUCT(Q186:Q204,R186:R204)</f>
        <v>6.4899688631354691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100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110.4546028780268</v>
      </c>
      <c r="K209" s="5">
        <f>I209</f>
        <v>0</v>
      </c>
      <c r="L209" s="5">
        <f>SQRT(J209^2+K209^2)</f>
        <v>110.4546028780268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7.0761271922267115</v>
      </c>
    </row>
    <row r="210" spans="2:18" x14ac:dyDescent="0.25">
      <c r="E210" s="5">
        <f t="shared" si="80"/>
        <v>100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110.29577396894453</v>
      </c>
      <c r="K210" s="5">
        <f t="shared" ref="K210:K227" si="84">I210</f>
        <v>1.8154227380007986</v>
      </c>
      <c r="L210" s="5">
        <f t="shared" ref="L210:L227" si="85">SQRT(J210^2+K210^2)</f>
        <v>110.31071351018518</v>
      </c>
      <c r="M210" s="5">
        <f t="shared" ref="M210:M227" si="86">ATAN(K210/J210)*180/PI()</f>
        <v>0.94297963947744212</v>
      </c>
      <c r="N210" s="7">
        <f t="shared" ref="N210:N227" si="87">$K$2*M210+$K$3*M210*M210+$K$4*M210*M210*M210</f>
        <v>6.2837882451736729E-2</v>
      </c>
      <c r="O210" s="7">
        <f t="shared" ref="O210:O227" si="88">N210+$E$4</f>
        <v>5.8628378824517364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7.1341670239334594</v>
      </c>
    </row>
    <row r="211" spans="2:18" x14ac:dyDescent="0.25">
      <c r="E211" s="5">
        <f t="shared" si="80"/>
        <v>100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109.8241131777289</v>
      </c>
      <c r="K211" s="5">
        <f t="shared" si="84"/>
        <v>3.5756847747556737</v>
      </c>
      <c r="L211" s="5">
        <f t="shared" si="85"/>
        <v>109.88230684183431</v>
      </c>
      <c r="M211" s="5">
        <f t="shared" si="86"/>
        <v>1.8647935840307353</v>
      </c>
      <c r="N211" s="7">
        <f t="shared" si="87"/>
        <v>0.18414892648183043</v>
      </c>
      <c r="O211" s="7">
        <f t="shared" si="88"/>
        <v>5.9841489264818302</v>
      </c>
      <c r="P211" s="4">
        <v>10</v>
      </c>
      <c r="Q211" s="10">
        <f>P211/SUM(P209:P227)</f>
        <v>5.5555555555555552E-2</v>
      </c>
      <c r="R211" s="7">
        <f t="shared" si="89"/>
        <v>7.2253340356002891</v>
      </c>
    </row>
    <row r="212" spans="2:18" x14ac:dyDescent="0.25">
      <c r="E212" s="5">
        <f t="shared" si="80"/>
        <v>100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109.05395167884912</v>
      </c>
      <c r="K212" s="5">
        <f t="shared" si="84"/>
        <v>5.2273014390133978</v>
      </c>
      <c r="L212" s="5">
        <f t="shared" si="85"/>
        <v>109.17916036088147</v>
      </c>
      <c r="M212" s="5">
        <f t="shared" si="86"/>
        <v>2.7442678057969609</v>
      </c>
      <c r="N212" s="7">
        <f t="shared" si="87"/>
        <v>0.34581544070480774</v>
      </c>
      <c r="O212" s="7">
        <f t="shared" si="88"/>
        <v>6.1458154407048076</v>
      </c>
      <c r="P212" s="4">
        <v>10</v>
      </c>
      <c r="Q212" s="10">
        <f>P212/SUM(P209:P227)</f>
        <v>5.5555555555555552E-2</v>
      </c>
      <c r="R212" s="7">
        <f t="shared" si="89"/>
        <v>7.3258667381745042</v>
      </c>
    </row>
    <row r="213" spans="2:18" x14ac:dyDescent="0.25">
      <c r="E213" s="5">
        <f t="shared" si="80"/>
        <v>100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108.0086904397281</v>
      </c>
      <c r="K213" s="5">
        <f t="shared" si="84"/>
        <v>6.7200891941888594</v>
      </c>
      <c r="L213" s="5">
        <f t="shared" si="85"/>
        <v>108.21754390708961</v>
      </c>
      <c r="M213" s="5">
        <f t="shared" si="86"/>
        <v>3.5602419262455127</v>
      </c>
      <c r="N213" s="7">
        <f t="shared" si="87"/>
        <v>0.52820446178651914</v>
      </c>
      <c r="O213" s="7">
        <f t="shared" si="88"/>
        <v>6.3282044617865187</v>
      </c>
      <c r="P213" s="4">
        <v>10</v>
      </c>
      <c r="Q213" s="10">
        <f>P213/SUM(P209:P227)</f>
        <v>5.5555555555555552E-2</v>
      </c>
      <c r="R213" s="7">
        <f t="shared" si="89"/>
        <v>7.4109835388649996</v>
      </c>
    </row>
    <row r="214" spans="2:18" x14ac:dyDescent="0.25">
      <c r="E214" s="5">
        <f t="shared" si="80"/>
        <v>100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106.72008919418886</v>
      </c>
      <c r="K214" s="5">
        <f t="shared" si="84"/>
        <v>8.0086904397281025</v>
      </c>
      <c r="L214" s="5">
        <f t="shared" si="85"/>
        <v>107.02016894106933</v>
      </c>
      <c r="M214" s="5">
        <f t="shared" si="86"/>
        <v>4.291653862397836</v>
      </c>
      <c r="N214" s="7">
        <f t="shared" si="87"/>
        <v>0.7123436081816592</v>
      </c>
      <c r="O214" s="7">
        <f t="shared" si="88"/>
        <v>6.5123436081816592</v>
      </c>
      <c r="P214" s="4">
        <v>10</v>
      </c>
      <c r="Q214" s="10">
        <f>P214/SUM(P209:P227)</f>
        <v>5.5555555555555552E-2</v>
      </c>
      <c r="R214" s="7">
        <f t="shared" si="89"/>
        <v>7.4587932893136939</v>
      </c>
    </row>
    <row r="215" spans="2:18" x14ac:dyDescent="0.25">
      <c r="E215" s="5">
        <f t="shared" si="80"/>
        <v>100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105.2273014390134</v>
      </c>
      <c r="K215" s="5">
        <f t="shared" si="84"/>
        <v>9.0539516788491117</v>
      </c>
      <c r="L215" s="5">
        <f t="shared" si="85"/>
        <v>105.61609256708907</v>
      </c>
      <c r="M215" s="5">
        <f t="shared" si="86"/>
        <v>4.9177230988488958</v>
      </c>
      <c r="N215" s="7">
        <f t="shared" si="87"/>
        <v>0.88153522095735848</v>
      </c>
      <c r="O215" s="7">
        <f t="shared" si="88"/>
        <v>6.6815352209573584</v>
      </c>
      <c r="P215" s="4">
        <v>10</v>
      </c>
      <c r="Q215" s="10">
        <f>P215/SUM(P209:P227)</f>
        <v>5.5555555555555552E-2</v>
      </c>
      <c r="R215" s="7">
        <f t="shared" si="89"/>
        <v>7.4530915200859829</v>
      </c>
    </row>
    <row r="216" spans="2:18" x14ac:dyDescent="0.25">
      <c r="E216" s="5">
        <f t="shared" si="80"/>
        <v>100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103.57568477475567</v>
      </c>
      <c r="K216" s="5">
        <f t="shared" si="84"/>
        <v>9.8241131777289006</v>
      </c>
      <c r="L216" s="5">
        <f t="shared" si="85"/>
        <v>104.04054823139091</v>
      </c>
      <c r="M216" s="5">
        <f t="shared" si="86"/>
        <v>5.4182726651813891</v>
      </c>
      <c r="N216" s="7">
        <f t="shared" si="87"/>
        <v>1.0222534740829574</v>
      </c>
      <c r="O216" s="7">
        <f t="shared" si="88"/>
        <v>6.8222534740829577</v>
      </c>
      <c r="P216" s="4">
        <v>10</v>
      </c>
      <c r="Q216" s="10">
        <f>P216/SUM(P209:P227)</f>
        <v>5.5555555555555552E-2</v>
      </c>
      <c r="R216" s="7">
        <f t="shared" si="89"/>
        <v>7.3847043897545905</v>
      </c>
    </row>
    <row r="217" spans="2:18" x14ac:dyDescent="0.25">
      <c r="E217" s="5">
        <f t="shared" si="80"/>
        <v>100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101.81542273800081</v>
      </c>
      <c r="K217" s="5">
        <f t="shared" si="84"/>
        <v>10.295773968944534</v>
      </c>
      <c r="L217" s="5">
        <f t="shared" si="85"/>
        <v>102.33466308605998</v>
      </c>
      <c r="M217" s="5">
        <f t="shared" si="86"/>
        <v>5.7742325105203678</v>
      </c>
      <c r="N217" s="7">
        <f t="shared" si="87"/>
        <v>1.1243059931672217</v>
      </c>
      <c r="O217" s="7">
        <f t="shared" si="88"/>
        <v>6.9243059931672217</v>
      </c>
      <c r="P217" s="4">
        <v>10</v>
      </c>
      <c r="Q217" s="10">
        <f>P217/SUM(P209:P227)</f>
        <v>5.5555555555555552E-2</v>
      </c>
      <c r="R217" s="7">
        <f t="shared" si="89"/>
        <v>7.251398623184742</v>
      </c>
    </row>
    <row r="218" spans="2:18" x14ac:dyDescent="0.25">
      <c r="E218" s="5">
        <f t="shared" si="80"/>
        <v>100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100</v>
      </c>
      <c r="K218" s="5">
        <f t="shared" si="84"/>
        <v>10.454602878026797</v>
      </c>
      <c r="L218" s="5">
        <f t="shared" si="85"/>
        <v>100.54500843571124</v>
      </c>
      <c r="M218" s="5">
        <f t="shared" si="86"/>
        <v>5.9683647430318283</v>
      </c>
      <c r="N218" s="7">
        <f t="shared" si="87"/>
        <v>1.1804184591109279</v>
      </c>
      <c r="O218" s="7">
        <f t="shared" si="88"/>
        <v>6.9804184591109273</v>
      </c>
      <c r="P218" s="4">
        <v>10</v>
      </c>
      <c r="Q218" s="10">
        <f>P218/SUM(P209:P227)</f>
        <v>5.5555555555555552E-2</v>
      </c>
      <c r="R218" s="7">
        <f t="shared" si="89"/>
        <v>7.0567135403088983</v>
      </c>
    </row>
    <row r="219" spans="2:18" x14ac:dyDescent="0.25">
      <c r="E219" s="5">
        <f t="shared" si="80"/>
        <v>100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98.184577261999209</v>
      </c>
      <c r="K219" s="5">
        <f t="shared" si="84"/>
        <v>10.295773968944534</v>
      </c>
      <c r="L219" s="5">
        <f t="shared" si="85"/>
        <v>98.722916152923119</v>
      </c>
      <c r="M219" s="5">
        <f t="shared" si="86"/>
        <v>5.9862392416667403</v>
      </c>
      <c r="N219" s="7">
        <f t="shared" si="87"/>
        <v>1.1855965242615767</v>
      </c>
      <c r="O219" s="7">
        <f t="shared" si="88"/>
        <v>6.9855965242615765</v>
      </c>
      <c r="P219" s="4">
        <v>10</v>
      </c>
      <c r="Q219" s="10">
        <f>P219/SUM(P209:P227)</f>
        <v>5.5555555555555552E-2</v>
      </c>
      <c r="R219" s="7">
        <f t="shared" si="89"/>
        <v>6.8083119856766725</v>
      </c>
    </row>
    <row r="220" spans="2:18" x14ac:dyDescent="0.25">
      <c r="E220" s="5">
        <f t="shared" si="80"/>
        <v>100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96.424315225244328</v>
      </c>
      <c r="K220" s="5">
        <f t="shared" si="84"/>
        <v>9.8241131777289024</v>
      </c>
      <c r="L220" s="5">
        <f t="shared" si="85"/>
        <v>96.923484080929072</v>
      </c>
      <c r="M220" s="5">
        <f t="shared" si="86"/>
        <v>5.8174602949974474</v>
      </c>
      <c r="N220" s="7">
        <f t="shared" si="87"/>
        <v>1.1367783891588403</v>
      </c>
      <c r="O220" s="7">
        <f t="shared" si="88"/>
        <v>6.9367783891588406</v>
      </c>
      <c r="P220" s="4">
        <v>10</v>
      </c>
      <c r="Q220" s="10">
        <f>P220/SUM(P209:P227)</f>
        <v>5.5555555555555552E-2</v>
      </c>
      <c r="R220" s="7">
        <f t="shared" si="89"/>
        <v>6.5165218325329413</v>
      </c>
    </row>
    <row r="221" spans="2:18" x14ac:dyDescent="0.25">
      <c r="E221" s="5">
        <f t="shared" si="80"/>
        <v>100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94.772698560986598</v>
      </c>
      <c r="K221" s="5">
        <f t="shared" si="84"/>
        <v>9.0539516788491117</v>
      </c>
      <c r="L221" s="5">
        <f t="shared" si="85"/>
        <v>95.204193361083455</v>
      </c>
      <c r="M221" s="5">
        <f t="shared" si="86"/>
        <v>5.457095333122453</v>
      </c>
      <c r="N221" s="7">
        <f t="shared" si="87"/>
        <v>1.033317894478927</v>
      </c>
      <c r="O221" s="7">
        <f t="shared" si="88"/>
        <v>6.8333178944789266</v>
      </c>
      <c r="P221" s="4">
        <v>10</v>
      </c>
      <c r="Q221" s="10">
        <f>P221/SUM(P209:P227)</f>
        <v>5.5555555555555552E-2</v>
      </c>
      <c r="R221" s="7">
        <f t="shared" si="89"/>
        <v>6.1936089360537601</v>
      </c>
    </row>
    <row r="222" spans="2:18" x14ac:dyDescent="0.25">
      <c r="E222" s="5">
        <f t="shared" si="80"/>
        <v>100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93.279910805811141</v>
      </c>
      <c r="K222" s="5">
        <f t="shared" si="84"/>
        <v>8.0086904397281025</v>
      </c>
      <c r="L222" s="5">
        <f t="shared" si="85"/>
        <v>93.623078792034363</v>
      </c>
      <c r="M222" s="5">
        <f t="shared" si="86"/>
        <v>4.9071835092972949</v>
      </c>
      <c r="N222" s="7">
        <f t="shared" si="87"/>
        <v>0.87861722585101543</v>
      </c>
      <c r="O222" s="7">
        <f t="shared" si="88"/>
        <v>6.6786172258510152</v>
      </c>
      <c r="P222" s="4">
        <v>10</v>
      </c>
      <c r="Q222" s="10">
        <f>P222/SUM(P209:P227)</f>
        <v>5.5555555555555552E-2</v>
      </c>
      <c r="R222" s="7">
        <f t="shared" si="89"/>
        <v>5.8539955891283588</v>
      </c>
    </row>
    <row r="223" spans="2:18" x14ac:dyDescent="0.25">
      <c r="E223" s="5">
        <f t="shared" si="80"/>
        <v>100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91.991309560271901</v>
      </c>
      <c r="K223" s="5">
        <f t="shared" si="84"/>
        <v>6.7200891941888612</v>
      </c>
      <c r="L223" s="5">
        <f t="shared" si="85"/>
        <v>92.23643875059156</v>
      </c>
      <c r="M223" s="5">
        <f t="shared" si="86"/>
        <v>4.1781123269023501</v>
      </c>
      <c r="N223" s="7">
        <f t="shared" si="87"/>
        <v>0.68269271065495984</v>
      </c>
      <c r="O223" s="7">
        <f t="shared" si="88"/>
        <v>6.4826927106549599</v>
      </c>
      <c r="P223" s="4">
        <v>10</v>
      </c>
      <c r="Q223" s="10">
        <f>P223/SUM(P209:P227)</f>
        <v>5.5555555555555552E-2</v>
      </c>
      <c r="R223" s="7">
        <f t="shared" si="89"/>
        <v>5.5151901303542994</v>
      </c>
    </row>
    <row r="224" spans="2:18" x14ac:dyDescent="0.25">
      <c r="E224" s="5">
        <f t="shared" si="80"/>
        <v>100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90.946048321150883</v>
      </c>
      <c r="K224" s="5">
        <f t="shared" si="84"/>
        <v>5.2273014390133978</v>
      </c>
      <c r="L224" s="5">
        <f t="shared" si="85"/>
        <v>91.096149125895678</v>
      </c>
      <c r="M224" s="5">
        <f t="shared" si="86"/>
        <v>3.2895673479335632</v>
      </c>
      <c r="N224" s="7">
        <f t="shared" si="87"/>
        <v>0.46469415501353989</v>
      </c>
      <c r="O224" s="7">
        <f t="shared" si="88"/>
        <v>6.2646941550135393</v>
      </c>
      <c r="P224" s="4">
        <v>10</v>
      </c>
      <c r="Q224" s="10">
        <f>P224/SUM(P209:P227)</f>
        <v>5.5555555555555552E-2</v>
      </c>
      <c r="R224" s="7">
        <f t="shared" si="89"/>
        <v>5.1987616978395081</v>
      </c>
    </row>
    <row r="225" spans="2:18" x14ac:dyDescent="0.25">
      <c r="E225" s="5">
        <f t="shared" si="80"/>
        <v>100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90.175886822271096</v>
      </c>
      <c r="K225" s="5">
        <f t="shared" si="84"/>
        <v>3.5756847747556755</v>
      </c>
      <c r="L225" s="5">
        <f t="shared" si="85"/>
        <v>90.246751109341687</v>
      </c>
      <c r="M225" s="5">
        <f t="shared" si="86"/>
        <v>2.2707220420858336</v>
      </c>
      <c r="N225" s="7">
        <f t="shared" si="87"/>
        <v>0.25373820413971587</v>
      </c>
      <c r="O225" s="7">
        <f t="shared" si="88"/>
        <v>6.0537382041397159</v>
      </c>
      <c r="P225" s="4">
        <v>10</v>
      </c>
      <c r="Q225" s="10">
        <f>P225/SUM(P209:P227)</f>
        <v>5.5555555555555552E-2</v>
      </c>
      <c r="R225" s="7">
        <f t="shared" si="89"/>
        <v>4.9304526033258087</v>
      </c>
    </row>
    <row r="226" spans="2:18" x14ac:dyDescent="0.25">
      <c r="E226" s="5">
        <f t="shared" si="80"/>
        <v>100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89.70422603105547</v>
      </c>
      <c r="K226" s="5">
        <f t="shared" si="84"/>
        <v>1.8154227380007979</v>
      </c>
      <c r="L226" s="5">
        <f t="shared" si="85"/>
        <v>89.722594297915506</v>
      </c>
      <c r="M226" s="5">
        <f t="shared" si="86"/>
        <v>1.1593864451900722</v>
      </c>
      <c r="N226" s="7">
        <f t="shared" si="87"/>
        <v>8.637612161920781E-2</v>
      </c>
      <c r="O226" s="7">
        <f t="shared" si="88"/>
        <v>5.8863761216192074</v>
      </c>
      <c r="P226" s="4">
        <v>10</v>
      </c>
      <c r="Q226" s="10">
        <f>P226/SUM(P209:P227)</f>
        <v>5.5555555555555552E-2</v>
      </c>
      <c r="R226" s="7">
        <f t="shared" si="89"/>
        <v>4.7386174990718413</v>
      </c>
    </row>
    <row r="227" spans="2:18" x14ac:dyDescent="0.25">
      <c r="E227" s="5">
        <f t="shared" si="80"/>
        <v>100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89.545397121973195</v>
      </c>
      <c r="K227" s="5">
        <f t="shared" si="84"/>
        <v>1.2808440562697744E-15</v>
      </c>
      <c r="L227" s="5">
        <f t="shared" si="85"/>
        <v>89.545397121973195</v>
      </c>
      <c r="M227" s="5">
        <f t="shared" si="86"/>
        <v>8.1955031746312807E-16</v>
      </c>
      <c r="N227" s="7">
        <f t="shared" si="87"/>
        <v>2.4620930637227321E-17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4.6506593245244936</v>
      </c>
    </row>
    <row r="228" spans="2:18" x14ac:dyDescent="0.25">
      <c r="R228" s="7">
        <f>SUMPRODUCT(Q209:Q227,R209:R227)</f>
        <v>6.5177725684211083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100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110.68977284221947</v>
      </c>
      <c r="K232" s="5">
        <f>I232</f>
        <v>0</v>
      </c>
      <c r="L232" s="5">
        <f>SQRT(J232^2+K232^2)</f>
        <v>110.68977284221947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7.1062909708800452</v>
      </c>
    </row>
    <row r="233" spans="2:18" x14ac:dyDescent="0.25">
      <c r="E233" s="5">
        <f t="shared" si="90"/>
        <v>100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110.52737117295709</v>
      </c>
      <c r="K233" s="5">
        <f t="shared" ref="K233:K250" si="94">I233</f>
        <v>1.8562595737248544</v>
      </c>
      <c r="L233" s="5">
        <f t="shared" ref="L233:L250" si="95">SQRT(J233^2+K233^2)</f>
        <v>110.54295761381486</v>
      </c>
      <c r="M233" s="5">
        <f t="shared" ref="M233:M250" si="96">ATAN(K233/J233)*180/PI()</f>
        <v>0.96216747335359776</v>
      </c>
      <c r="N233" s="7">
        <f t="shared" ref="N233:N250" si="97">$K$2*M233+$K$3*M233*M233+$K$4*M233*M233*M233</f>
        <v>6.4795155305958169E-2</v>
      </c>
      <c r="O233" s="7">
        <f t="shared" ref="O233:O250" si="98">N233+$E$4</f>
        <v>5.8647951553059583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7.1666304078502998</v>
      </c>
    </row>
    <row r="234" spans="2:18" x14ac:dyDescent="0.25">
      <c r="E234" s="5">
        <f t="shared" si="90"/>
        <v>100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110.04510065771125</v>
      </c>
      <c r="K234" s="5">
        <f t="shared" si="94"/>
        <v>3.6561176396147461</v>
      </c>
      <c r="L234" s="5">
        <f t="shared" si="95"/>
        <v>110.10581898773789</v>
      </c>
      <c r="M234" s="5">
        <f t="shared" si="96"/>
        <v>1.9028842145928169</v>
      </c>
      <c r="N234" s="7">
        <f t="shared" si="97"/>
        <v>0.19028720824748382</v>
      </c>
      <c r="O234" s="7">
        <f t="shared" si="98"/>
        <v>5.9902872082474836</v>
      </c>
      <c r="P234" s="4">
        <v>10</v>
      </c>
      <c r="Q234" s="10">
        <f>P234/SUM(P232:P250)</f>
        <v>5.5555555555555552E-2</v>
      </c>
      <c r="R234" s="7">
        <f t="shared" si="99"/>
        <v>7.2621997245282932</v>
      </c>
    </row>
    <row r="235" spans="2:18" x14ac:dyDescent="0.25">
      <c r="E235" s="5">
        <f t="shared" si="90"/>
        <v>100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109.25761484204705</v>
      </c>
      <c r="K235" s="5">
        <f t="shared" si="94"/>
        <v>5.3448864211097371</v>
      </c>
      <c r="L235" s="5">
        <f t="shared" si="95"/>
        <v>109.3882727344557</v>
      </c>
      <c r="M235" s="5">
        <f t="shared" si="96"/>
        <v>2.8006788378239951</v>
      </c>
      <c r="N235" s="7">
        <f t="shared" si="97"/>
        <v>0.35750668155517468</v>
      </c>
      <c r="O235" s="7">
        <f t="shared" si="98"/>
        <v>6.1575066815551747</v>
      </c>
      <c r="P235" s="4">
        <v>10</v>
      </c>
      <c r="Q235" s="10">
        <f>P235/SUM(P232:P250)</f>
        <v>5.5555555555555552E-2</v>
      </c>
      <c r="R235" s="7">
        <f t="shared" si="99"/>
        <v>7.3679457809443081</v>
      </c>
    </row>
    <row r="236" spans="2:18" x14ac:dyDescent="0.25">
      <c r="E236" s="5">
        <f t="shared" si="90"/>
        <v>100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108.18884108398639</v>
      </c>
      <c r="K236" s="5">
        <f t="shared" si="94"/>
        <v>6.8712535333423395</v>
      </c>
      <c r="L236" s="5">
        <f t="shared" si="95"/>
        <v>108.40682386370118</v>
      </c>
      <c r="M236" s="5">
        <f t="shared" si="96"/>
        <v>3.6340693661653694</v>
      </c>
      <c r="N236" s="7">
        <f t="shared" si="97"/>
        <v>0.54599729658100571</v>
      </c>
      <c r="O236" s="7">
        <f t="shared" si="98"/>
        <v>6.3459972965810056</v>
      </c>
      <c r="P236" s="4">
        <v>10</v>
      </c>
      <c r="Q236" s="10">
        <f>P236/SUM(P232:P250)</f>
        <v>5.5555555555555552E-2</v>
      </c>
      <c r="R236" s="7">
        <f t="shared" si="99"/>
        <v>7.4578410643841062</v>
      </c>
    </row>
    <row r="237" spans="2:18" x14ac:dyDescent="0.25">
      <c r="E237" s="5">
        <f t="shared" si="90"/>
        <v>100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106.87125353334234</v>
      </c>
      <c r="K237" s="5">
        <f t="shared" si="94"/>
        <v>8.188841083986393</v>
      </c>
      <c r="L237" s="5">
        <f t="shared" si="95"/>
        <v>107.18452290366703</v>
      </c>
      <c r="M237" s="5">
        <f t="shared" si="96"/>
        <v>4.3816369558126889</v>
      </c>
      <c r="N237" s="7">
        <f t="shared" si="97"/>
        <v>0.73608851845566359</v>
      </c>
      <c r="O237" s="7">
        <f t="shared" si="98"/>
        <v>6.5360885184556636</v>
      </c>
      <c r="P237" s="4">
        <v>10</v>
      </c>
      <c r="Q237" s="10">
        <f>P237/SUM(P232:P250)</f>
        <v>5.5555555555555552E-2</v>
      </c>
      <c r="R237" s="7">
        <f t="shared" si="99"/>
        <v>7.5089996411987698</v>
      </c>
    </row>
    <row r="238" spans="2:18" x14ac:dyDescent="0.25">
      <c r="E238" s="5">
        <f t="shared" si="90"/>
        <v>100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105.34488642110973</v>
      </c>
      <c r="K238" s="5">
        <f t="shared" si="94"/>
        <v>9.2576148420470474</v>
      </c>
      <c r="L238" s="5">
        <f t="shared" si="95"/>
        <v>105.75087955965284</v>
      </c>
      <c r="M238" s="5">
        <f t="shared" si="96"/>
        <v>5.0222002383739968</v>
      </c>
      <c r="N238" s="7">
        <f t="shared" si="97"/>
        <v>0.91057126957904377</v>
      </c>
      <c r="O238" s="7">
        <f t="shared" si="98"/>
        <v>6.7105712695790434</v>
      </c>
      <c r="P238" s="4">
        <v>10</v>
      </c>
      <c r="Q238" s="10">
        <f>P238/SUM(P232:P250)</f>
        <v>5.5555555555555552E-2</v>
      </c>
      <c r="R238" s="7">
        <f t="shared" si="99"/>
        <v>7.5045986270144471</v>
      </c>
    </row>
    <row r="239" spans="2:18" x14ac:dyDescent="0.25">
      <c r="E239" s="5">
        <f t="shared" si="90"/>
        <v>100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103.65611763961475</v>
      </c>
      <c r="K239" s="5">
        <f t="shared" si="94"/>
        <v>10.045100657711247</v>
      </c>
      <c r="L239" s="5">
        <f t="shared" si="95"/>
        <v>104.14170524502276</v>
      </c>
      <c r="M239" s="5">
        <f t="shared" si="96"/>
        <v>5.5351319667493408</v>
      </c>
      <c r="N239" s="7">
        <f t="shared" si="97"/>
        <v>1.0556117178914439</v>
      </c>
      <c r="O239" s="7">
        <f t="shared" si="98"/>
        <v>6.8556117178914437</v>
      </c>
      <c r="P239" s="4">
        <v>10</v>
      </c>
      <c r="Q239" s="10">
        <f>P239/SUM(P232:P250)</f>
        <v>5.5555555555555552E-2</v>
      </c>
      <c r="R239" s="7">
        <f t="shared" si="99"/>
        <v>7.4352501040737131</v>
      </c>
    </row>
    <row r="240" spans="2:18" x14ac:dyDescent="0.25">
      <c r="E240" s="5">
        <f t="shared" si="90"/>
        <v>100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101.85625957372486</v>
      </c>
      <c r="K240" s="5">
        <f t="shared" si="94"/>
        <v>10.527371172957087</v>
      </c>
      <c r="L240" s="5">
        <f t="shared" si="95"/>
        <v>102.39884353918858</v>
      </c>
      <c r="M240" s="5">
        <f t="shared" si="96"/>
        <v>5.9008630572684657</v>
      </c>
      <c r="N240" s="7">
        <f t="shared" si="97"/>
        <v>1.1608799387864537</v>
      </c>
      <c r="O240" s="7">
        <f t="shared" si="98"/>
        <v>6.9608799387864533</v>
      </c>
      <c r="P240" s="4">
        <v>10</v>
      </c>
      <c r="Q240" s="10">
        <f>P240/SUM(P232:P250)</f>
        <v>5.5555555555555552E-2</v>
      </c>
      <c r="R240" s="7">
        <f t="shared" si="99"/>
        <v>7.2988467799339141</v>
      </c>
    </row>
    <row r="241" spans="5:18" x14ac:dyDescent="0.25">
      <c r="E241" s="5">
        <f t="shared" si="90"/>
        <v>100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100</v>
      </c>
      <c r="K241" s="5">
        <f t="shared" si="94"/>
        <v>10.689772842219476</v>
      </c>
      <c r="L241" s="5">
        <f t="shared" si="95"/>
        <v>100.56973323728293</v>
      </c>
      <c r="M241" s="5">
        <f t="shared" si="96"/>
        <v>6.1016177640768516</v>
      </c>
      <c r="N241" s="7">
        <f t="shared" si="97"/>
        <v>1.2190567806025783</v>
      </c>
      <c r="O241" s="7">
        <f t="shared" si="98"/>
        <v>7.0190567806025781</v>
      </c>
      <c r="P241" s="4">
        <v>10</v>
      </c>
      <c r="Q241" s="10">
        <f>P241/SUM(P232:P250)</f>
        <v>5.5555555555555552E-2</v>
      </c>
      <c r="R241" s="7">
        <f t="shared" si="99"/>
        <v>7.0992644151968545</v>
      </c>
    </row>
    <row r="242" spans="5:18" x14ac:dyDescent="0.25">
      <c r="E242" s="5">
        <f t="shared" si="90"/>
        <v>100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98.143740426275144</v>
      </c>
      <c r="K242" s="5">
        <f t="shared" si="94"/>
        <v>10.527371172957087</v>
      </c>
      <c r="L242" s="5">
        <f t="shared" si="95"/>
        <v>98.706733958090624</v>
      </c>
      <c r="M242" s="5">
        <f t="shared" si="96"/>
        <v>6.1224124267837121</v>
      </c>
      <c r="N242" s="7">
        <f t="shared" si="97"/>
        <v>1.2250930659972139</v>
      </c>
      <c r="O242" s="7">
        <f t="shared" si="98"/>
        <v>7.0250930659972139</v>
      </c>
      <c r="P242" s="4">
        <v>10</v>
      </c>
      <c r="Q242" s="10">
        <f>P242/SUM(P232:P250)</f>
        <v>5.5555555555555552E-2</v>
      </c>
      <c r="R242" s="7">
        <f t="shared" si="99"/>
        <v>6.8445617527739495</v>
      </c>
    </row>
    <row r="243" spans="5:18" x14ac:dyDescent="0.25">
      <c r="E243" s="5">
        <f t="shared" si="90"/>
        <v>100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96.343882360385251</v>
      </c>
      <c r="K243" s="5">
        <f t="shared" si="94"/>
        <v>10.045100657711249</v>
      </c>
      <c r="L243" s="5">
        <f t="shared" si="95"/>
        <v>96.866132964495407</v>
      </c>
      <c r="M243" s="5">
        <f t="shared" si="96"/>
        <v>5.9523223345346183</v>
      </c>
      <c r="N243" s="7">
        <f t="shared" si="97"/>
        <v>1.1757725879460921</v>
      </c>
      <c r="O243" s="7">
        <f t="shared" si="98"/>
        <v>6.9757725879460919</v>
      </c>
      <c r="P243" s="4">
        <v>10</v>
      </c>
      <c r="Q243" s="10">
        <f>P243/SUM(P232:P250)</f>
        <v>5.5555555555555552E-2</v>
      </c>
      <c r="R243" s="7">
        <f t="shared" si="99"/>
        <v>6.5454007045142344</v>
      </c>
    </row>
    <row r="244" spans="5:18" x14ac:dyDescent="0.25">
      <c r="E244" s="5">
        <f t="shared" si="90"/>
        <v>100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94.655113578890266</v>
      </c>
      <c r="K244" s="5">
        <f t="shared" si="94"/>
        <v>9.2576148420470492</v>
      </c>
      <c r="L244" s="5">
        <f t="shared" si="95"/>
        <v>95.106750334538859</v>
      </c>
      <c r="M244" s="5">
        <f t="shared" si="96"/>
        <v>5.5859701505176647</v>
      </c>
      <c r="N244" s="7">
        <f t="shared" si="97"/>
        <v>1.0701714476699444</v>
      </c>
      <c r="O244" s="7">
        <f t="shared" si="98"/>
        <v>6.8701714476699447</v>
      </c>
      <c r="P244" s="4">
        <v>10</v>
      </c>
      <c r="Q244" s="10">
        <f>P244/SUM(P232:P250)</f>
        <v>5.5555555555555552E-2</v>
      </c>
      <c r="R244" s="7">
        <f t="shared" si="99"/>
        <v>6.2142720294251905</v>
      </c>
    </row>
    <row r="245" spans="5:18" x14ac:dyDescent="0.25">
      <c r="E245" s="5">
        <f t="shared" si="90"/>
        <v>100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93.12874646665766</v>
      </c>
      <c r="K245" s="5">
        <f t="shared" si="94"/>
        <v>8.188841083986393</v>
      </c>
      <c r="L245" s="5">
        <f t="shared" si="95"/>
        <v>93.48807697642404</v>
      </c>
      <c r="M245" s="5">
        <f t="shared" si="96"/>
        <v>5.0251122370556152</v>
      </c>
      <c r="N245" s="7">
        <f t="shared" si="97"/>
        <v>0.91138336177046608</v>
      </c>
      <c r="O245" s="7">
        <f t="shared" si="98"/>
        <v>6.7113833617704657</v>
      </c>
      <c r="P245" s="4">
        <v>10</v>
      </c>
      <c r="Q245" s="10">
        <f>P245/SUM(P232:P250)</f>
        <v>5.5555555555555552E-2</v>
      </c>
      <c r="R245" s="7">
        <f t="shared" si="99"/>
        <v>5.86576284118747</v>
      </c>
    </row>
    <row r="246" spans="5:18" x14ac:dyDescent="0.25">
      <c r="E246" s="5">
        <f t="shared" si="90"/>
        <v>100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91.811158916013611</v>
      </c>
      <c r="K246" s="5">
        <f t="shared" si="94"/>
        <v>6.8712535333423421</v>
      </c>
      <c r="L246" s="5">
        <f t="shared" si="95"/>
        <v>92.067926155751849</v>
      </c>
      <c r="M246" s="5">
        <f t="shared" si="96"/>
        <v>4.2801032034639999</v>
      </c>
      <c r="N246" s="7">
        <f t="shared" si="97"/>
        <v>0.70931110980575085</v>
      </c>
      <c r="O246" s="7">
        <f t="shared" si="98"/>
        <v>6.5093111098057506</v>
      </c>
      <c r="P246" s="4">
        <v>10</v>
      </c>
      <c r="Q246" s="10">
        <f>P246/SUM(P232:P250)</f>
        <v>5.5555555555555552E-2</v>
      </c>
      <c r="R246" s="7">
        <f t="shared" si="99"/>
        <v>5.5176195323485988</v>
      </c>
    </row>
    <row r="247" spans="5:18" x14ac:dyDescent="0.25">
      <c r="E247" s="5">
        <f t="shared" si="90"/>
        <v>100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90.742385157952953</v>
      </c>
      <c r="K247" s="5">
        <f t="shared" si="94"/>
        <v>5.3448864211097371</v>
      </c>
      <c r="L247" s="5">
        <f t="shared" si="95"/>
        <v>90.899660477962428</v>
      </c>
      <c r="M247" s="5">
        <f t="shared" si="96"/>
        <v>3.370927613234159</v>
      </c>
      <c r="N247" s="7">
        <f t="shared" si="97"/>
        <v>0.48349092242098407</v>
      </c>
      <c r="O247" s="7">
        <f t="shared" si="98"/>
        <v>6.2834909224209836</v>
      </c>
      <c r="P247" s="4">
        <v>10</v>
      </c>
      <c r="Q247" s="10">
        <f>P247/SUM(P232:P250)</f>
        <v>5.5555555555555552E-2</v>
      </c>
      <c r="R247" s="7">
        <f t="shared" si="99"/>
        <v>5.1918903780267716</v>
      </c>
    </row>
    <row r="248" spans="5:18" x14ac:dyDescent="0.25">
      <c r="E248" s="5">
        <f t="shared" si="90"/>
        <v>100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89.954899342288755</v>
      </c>
      <c r="K248" s="5">
        <f t="shared" si="94"/>
        <v>3.6561176396147479</v>
      </c>
      <c r="L248" s="5">
        <f t="shared" si="95"/>
        <v>90.029168117205231</v>
      </c>
      <c r="M248" s="5">
        <f t="shared" si="96"/>
        <v>2.3274427219311176</v>
      </c>
      <c r="N248" s="7">
        <f t="shared" si="97"/>
        <v>0.26417182828032498</v>
      </c>
      <c r="O248" s="7">
        <f t="shared" si="98"/>
        <v>6.0641718282803252</v>
      </c>
      <c r="P248" s="4">
        <v>10</v>
      </c>
      <c r="Q248" s="10">
        <f>P248/SUM(P232:P250)</f>
        <v>5.5555555555555552E-2</v>
      </c>
      <c r="R248" s="7">
        <f t="shared" si="99"/>
        <v>4.9151635453776237</v>
      </c>
    </row>
    <row r="249" spans="5:18" x14ac:dyDescent="0.25">
      <c r="E249" s="5">
        <f t="shared" si="90"/>
        <v>100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89.472628827042911</v>
      </c>
      <c r="K249" s="5">
        <f t="shared" si="94"/>
        <v>1.8562595737248537</v>
      </c>
      <c r="L249" s="5">
        <f t="shared" si="95"/>
        <v>89.491882362741904</v>
      </c>
      <c r="M249" s="5">
        <f t="shared" si="96"/>
        <v>1.1885264264766411</v>
      </c>
      <c r="N249" s="7">
        <f t="shared" si="97"/>
        <v>8.9787532744459927E-2</v>
      </c>
      <c r="O249" s="7">
        <f t="shared" si="98"/>
        <v>5.8897875327444593</v>
      </c>
      <c r="P249" s="4">
        <v>10</v>
      </c>
      <c r="Q249" s="10">
        <f>P249/SUM(P232:P250)</f>
        <v>5.5555555555555552E-2</v>
      </c>
      <c r="R249" s="7">
        <f t="shared" si="99"/>
        <v>4.7170112774869413</v>
      </c>
    </row>
    <row r="250" spans="5:18" x14ac:dyDescent="0.25">
      <c r="E250" s="5">
        <f t="shared" si="90"/>
        <v>100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89.310227157780531</v>
      </c>
      <c r="K250" s="5">
        <f t="shared" si="94"/>
        <v>1.3096558680969319E-15</v>
      </c>
      <c r="L250" s="5">
        <f t="shared" si="95"/>
        <v>89.310227157780531</v>
      </c>
      <c r="M250" s="5">
        <f t="shared" si="96"/>
        <v>8.401921733322911E-16</v>
      </c>
      <c r="N250" s="7">
        <f t="shared" si="97"/>
        <v>2.5241053271248716E-17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4.6262636714851286</v>
      </c>
    </row>
    <row r="251" spans="5:18" x14ac:dyDescent="0.25">
      <c r="R251" s="7">
        <f>SUMPRODUCT(Q232:Q250,R232:R250)</f>
        <v>6.5433075515248929</v>
      </c>
    </row>
  </sheetData>
  <pageMargins left="0.7" right="0.7" top="0.78740157499999996" bottom="0.78740157499999996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105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6.0636930813694478</v>
      </c>
      <c r="D8" s="27">
        <f ca="1">INDIRECT("D"&amp;E8)</f>
        <v>1.6478408149591768</v>
      </c>
      <c r="E8">
        <v>25</v>
      </c>
    </row>
    <row r="9" spans="2:18" x14ac:dyDescent="0.25">
      <c r="B9" s="30">
        <v>0.15</v>
      </c>
      <c r="C9" s="7">
        <f>$R$67</f>
        <v>6.1787656966028139</v>
      </c>
      <c r="D9" s="27">
        <f t="shared" ref="D9:D17" ca="1" si="0">INDIRECT("D"&amp;E9)</f>
        <v>2.0527662867558951</v>
      </c>
      <c r="E9">
        <v>48</v>
      </c>
    </row>
    <row r="10" spans="2:18" x14ac:dyDescent="0.25">
      <c r="B10" s="30">
        <v>0.25</v>
      </c>
      <c r="C10" s="7">
        <f>$R$90</f>
        <v>6.2477572333245392</v>
      </c>
      <c r="D10" s="27">
        <f t="shared" ca="1" si="0"/>
        <v>2.2735748497655974</v>
      </c>
      <c r="E10">
        <v>71</v>
      </c>
    </row>
    <row r="11" spans="2:18" x14ac:dyDescent="0.25">
      <c r="B11" s="30">
        <v>0.35</v>
      </c>
      <c r="C11" s="7">
        <f>$R$113</f>
        <v>6.2996014727589182</v>
      </c>
      <c r="D11" s="27">
        <f t="shared" ca="1" si="0"/>
        <v>2.4318392492968472</v>
      </c>
      <c r="E11">
        <v>94</v>
      </c>
    </row>
    <row r="12" spans="2:18" x14ac:dyDescent="0.25">
      <c r="B12" s="30">
        <v>0.45</v>
      </c>
      <c r="C12" s="7">
        <f>$R$136</f>
        <v>6.3419641578618835</v>
      </c>
      <c r="D12" s="27">
        <f t="shared" ca="1" si="0"/>
        <v>2.5571944752114772</v>
      </c>
      <c r="E12">
        <v>117</v>
      </c>
    </row>
    <row r="13" spans="2:18" x14ac:dyDescent="0.25">
      <c r="B13" s="30">
        <v>0.55000000000000004</v>
      </c>
      <c r="C13" s="7">
        <f>$R$159</f>
        <v>6.3781701705167304</v>
      </c>
      <c r="D13" s="27">
        <f t="shared" ca="1" si="0"/>
        <v>2.661912604098978</v>
      </c>
      <c r="E13">
        <v>140</v>
      </c>
    </row>
    <row r="14" spans="2:18" x14ac:dyDescent="0.25">
      <c r="B14" s="30">
        <v>0.65</v>
      </c>
      <c r="C14" s="7">
        <f>$R$182</f>
        <v>6.4100001783600717</v>
      </c>
      <c r="D14" s="27">
        <f t="shared" ca="1" si="0"/>
        <v>2.752351687831494</v>
      </c>
      <c r="E14">
        <v>163</v>
      </c>
    </row>
    <row r="15" spans="2:18" x14ac:dyDescent="0.25">
      <c r="B15" s="30">
        <v>0.75</v>
      </c>
      <c r="C15" s="7">
        <f>$R$205</f>
        <v>6.4385323212957202</v>
      </c>
      <c r="D15" s="27">
        <f t="shared" ca="1" si="0"/>
        <v>2.8322625338847058</v>
      </c>
      <c r="E15">
        <v>186</v>
      </c>
    </row>
    <row r="16" spans="2:18" x14ac:dyDescent="0.25">
      <c r="B16" s="30">
        <v>0.85</v>
      </c>
      <c r="C16" s="7">
        <f>$R$228</f>
        <v>6.4644746855982813</v>
      </c>
      <c r="D16" s="27">
        <f t="shared" ca="1" si="0"/>
        <v>2.9040563550074436</v>
      </c>
      <c r="E16">
        <v>209</v>
      </c>
    </row>
    <row r="17" spans="2:18" ht="15.75" thickBot="1" x14ac:dyDescent="0.3">
      <c r="B17" s="30">
        <v>0.95</v>
      </c>
      <c r="C17" s="12">
        <f>$R$251</f>
        <v>6.4883201779552628</v>
      </c>
      <c r="D17" s="27">
        <f t="shared" ca="1" si="0"/>
        <v>2.9693813450609654</v>
      </c>
      <c r="E17">
        <v>232</v>
      </c>
    </row>
    <row r="18" spans="2:18" ht="15.75" thickBot="1" x14ac:dyDescent="0.3">
      <c r="B18" s="31" t="s">
        <v>40</v>
      </c>
      <c r="C18" s="13">
        <f>AVERAGE(C8:C17)</f>
        <v>6.331127917564368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1">$M$4</f>
        <v>105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110.93222693385303</v>
      </c>
      <c r="K25" s="5">
        <f>I25</f>
        <v>0</v>
      </c>
      <c r="L25" s="5">
        <f>SQRT(J25^2+K25^2)</f>
        <v>110.93222693385303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6.4738831782786788</v>
      </c>
    </row>
    <row r="26" spans="2:18" x14ac:dyDescent="0.25">
      <c r="E26" s="5">
        <f t="shared" si="1"/>
        <v>105</v>
      </c>
      <c r="F26" s="27">
        <f>D25*3.6</f>
        <v>5.9322269338530367</v>
      </c>
      <c r="G26" s="1">
        <v>10</v>
      </c>
      <c r="H26" s="5">
        <f t="shared" ref="H26:H43" si="2">$F26*COS($G26*PI()/180)</f>
        <v>5.8421030770863096</v>
      </c>
      <c r="I26" s="5">
        <f t="shared" ref="I26:I43" si="3">$F26*SIN($G26*PI()/180)</f>
        <v>1.0301203965702614</v>
      </c>
      <c r="J26" s="5">
        <f t="shared" ref="J26:J43" si="4">E26+H26</f>
        <v>110.84210307708631</v>
      </c>
      <c r="K26" s="5">
        <f t="shared" ref="K26:K43" si="5">I26</f>
        <v>1.0301203965702614</v>
      </c>
      <c r="L26" s="5">
        <f t="shared" ref="L26:L43" si="6">SQRT(J26^2+K26^2)</f>
        <v>110.84688972895385</v>
      </c>
      <c r="M26" s="5">
        <f t="shared" ref="M26:M43" si="7">ATAN(K26/J26)*180/PI()</f>
        <v>0.53246781068855076</v>
      </c>
      <c r="N26" s="7">
        <f t="shared" ref="N26:N43" si="8">$K$2*M26+$K$3*M26*M26+$K$4*M26*M26*M26</f>
        <v>2.7247355927917646E-2</v>
      </c>
      <c r="O26" s="7">
        <f t="shared" ref="O26:O43" si="9">N26+$E$4</f>
        <v>5.8272473559279172</v>
      </c>
      <c r="P26" s="4">
        <v>10</v>
      </c>
      <c r="Q26" s="10">
        <f>P26/SUM(P25:P43)</f>
        <v>5.5555555555555552E-2</v>
      </c>
      <c r="R26" s="7">
        <f t="shared" ref="R26:R43" si="10">O26*(L26^2/E26^2)</f>
        <v>6.4942930016698508</v>
      </c>
    </row>
    <row r="27" spans="2:18" x14ac:dyDescent="0.25">
      <c r="E27" s="5">
        <f t="shared" si="1"/>
        <v>105</v>
      </c>
      <c r="F27" s="27">
        <f>D25*3.6</f>
        <v>5.9322269338530367</v>
      </c>
      <c r="G27" s="1">
        <v>20</v>
      </c>
      <c r="H27" s="5">
        <f t="shared" si="2"/>
        <v>5.5744698745691137</v>
      </c>
      <c r="I27" s="5">
        <f t="shared" si="3"/>
        <v>2.0289411061568079</v>
      </c>
      <c r="J27" s="5">
        <f t="shared" si="4"/>
        <v>110.57446987456912</v>
      </c>
      <c r="K27" s="5">
        <f t="shared" si="5"/>
        <v>2.0289411061568079</v>
      </c>
      <c r="L27" s="5">
        <f t="shared" si="6"/>
        <v>110.59308292137554</v>
      </c>
      <c r="M27" s="5">
        <f t="shared" si="7"/>
        <v>1.0512075558803444</v>
      </c>
      <c r="N27" s="7">
        <f t="shared" si="8"/>
        <v>7.4210427671847892E-2</v>
      </c>
      <c r="O27" s="7">
        <f t="shared" si="9"/>
        <v>5.8742104276718479</v>
      </c>
      <c r="P27" s="4">
        <v>10</v>
      </c>
      <c r="Q27" s="10">
        <f>P27/SUM(P25:P43)</f>
        <v>5.5555555555555552E-2</v>
      </c>
      <c r="R27" s="7">
        <f t="shared" si="10"/>
        <v>6.5166865366583417</v>
      </c>
    </row>
    <row r="28" spans="2:18" x14ac:dyDescent="0.25">
      <c r="E28" s="5">
        <f t="shared" si="1"/>
        <v>105</v>
      </c>
      <c r="F28" s="27">
        <f>D25*3.6</f>
        <v>5.9322269338530367</v>
      </c>
      <c r="G28" s="1">
        <v>30</v>
      </c>
      <c r="H28" s="5">
        <f t="shared" si="2"/>
        <v>5.137459225730999</v>
      </c>
      <c r="I28" s="5">
        <f t="shared" si="3"/>
        <v>2.9661134669265179</v>
      </c>
      <c r="J28" s="5">
        <f t="shared" si="4"/>
        <v>110.13745922573099</v>
      </c>
      <c r="K28" s="5">
        <f t="shared" si="5"/>
        <v>2.9661134669265179</v>
      </c>
      <c r="L28" s="5">
        <f t="shared" si="6"/>
        <v>110.17739220819415</v>
      </c>
      <c r="M28" s="5">
        <f t="shared" si="7"/>
        <v>1.5426605644522757</v>
      </c>
      <c r="N28" s="7">
        <f t="shared" si="8"/>
        <v>0.13566125967744505</v>
      </c>
      <c r="O28" s="7">
        <f t="shared" si="9"/>
        <v>5.9356612596774445</v>
      </c>
      <c r="P28" s="4">
        <v>10</v>
      </c>
      <c r="Q28" s="10">
        <f>P28/SUM(P25:P43)</f>
        <v>5.5555555555555552E-2</v>
      </c>
      <c r="R28" s="7">
        <f t="shared" si="10"/>
        <v>6.5354498719462422</v>
      </c>
    </row>
    <row r="29" spans="2:18" x14ac:dyDescent="0.25">
      <c r="E29" s="5">
        <f t="shared" si="1"/>
        <v>105</v>
      </c>
      <c r="F29" s="27">
        <f>D25*3.6</f>
        <v>5.9322269338530367</v>
      </c>
      <c r="G29" s="1">
        <v>40</v>
      </c>
      <c r="H29" s="5">
        <f t="shared" si="2"/>
        <v>4.5443494779988516</v>
      </c>
      <c r="I29" s="5">
        <f t="shared" si="3"/>
        <v>3.8131619709295013</v>
      </c>
      <c r="J29" s="5">
        <f t="shared" si="4"/>
        <v>109.54434947799885</v>
      </c>
      <c r="K29" s="5">
        <f t="shared" si="5"/>
        <v>3.8131619709295013</v>
      </c>
      <c r="L29" s="5">
        <f t="shared" si="6"/>
        <v>109.61069613306216</v>
      </c>
      <c r="M29" s="5">
        <f t="shared" si="7"/>
        <v>1.9936209425692371</v>
      </c>
      <c r="N29" s="7">
        <f t="shared" si="8"/>
        <v>0.2052430545609743</v>
      </c>
      <c r="O29" s="7">
        <f t="shared" si="9"/>
        <v>6.0052430545609745</v>
      </c>
      <c r="P29" s="4">
        <v>10</v>
      </c>
      <c r="Q29" s="10">
        <f>P29/SUM(P25:P43)</f>
        <v>5.5555555555555552E-2</v>
      </c>
      <c r="R29" s="7">
        <f t="shared" si="10"/>
        <v>6.5442195867889019</v>
      </c>
    </row>
    <row r="30" spans="2:18" x14ac:dyDescent="0.25">
      <c r="E30" s="5">
        <f t="shared" si="1"/>
        <v>105</v>
      </c>
      <c r="F30" s="27">
        <f>D25*3.6</f>
        <v>5.9322269338530367</v>
      </c>
      <c r="G30" s="1">
        <v>50</v>
      </c>
      <c r="H30" s="5">
        <f t="shared" si="2"/>
        <v>3.8131619709295017</v>
      </c>
      <c r="I30" s="5">
        <f t="shared" si="3"/>
        <v>4.5443494779988516</v>
      </c>
      <c r="J30" s="5">
        <f t="shared" si="4"/>
        <v>108.8131619709295</v>
      </c>
      <c r="K30" s="5">
        <f t="shared" si="5"/>
        <v>4.5443494779988516</v>
      </c>
      <c r="L30" s="5">
        <f t="shared" si="6"/>
        <v>108.90801315922501</v>
      </c>
      <c r="M30" s="5">
        <f t="shared" si="7"/>
        <v>2.3914462587661252</v>
      </c>
      <c r="N30" s="7">
        <f t="shared" si="8"/>
        <v>0.27614546394703893</v>
      </c>
      <c r="O30" s="7">
        <f t="shared" si="9"/>
        <v>6.0761454639470385</v>
      </c>
      <c r="P30" s="4">
        <v>10</v>
      </c>
      <c r="Q30" s="10">
        <f>P30/SUM(P25:P43)</f>
        <v>5.5555555555555552E-2</v>
      </c>
      <c r="R30" s="7">
        <f t="shared" si="10"/>
        <v>6.5368607644643628</v>
      </c>
    </row>
    <row r="31" spans="2:18" x14ac:dyDescent="0.25">
      <c r="E31" s="5">
        <f t="shared" si="1"/>
        <v>105</v>
      </c>
      <c r="F31" s="27">
        <f>D25*3.6</f>
        <v>5.9322269338530367</v>
      </c>
      <c r="G31" s="1">
        <v>60</v>
      </c>
      <c r="H31" s="5">
        <f t="shared" si="2"/>
        <v>2.9661134669265188</v>
      </c>
      <c r="I31" s="5">
        <f t="shared" si="3"/>
        <v>5.1374592257309981</v>
      </c>
      <c r="J31" s="5">
        <f t="shared" si="4"/>
        <v>107.96611346692652</v>
      </c>
      <c r="K31" s="5">
        <f t="shared" si="5"/>
        <v>5.1374592257309981</v>
      </c>
      <c r="L31" s="5">
        <f t="shared" si="6"/>
        <v>108.08827477783748</v>
      </c>
      <c r="M31" s="5">
        <f t="shared" si="7"/>
        <v>2.7243072849861489</v>
      </c>
      <c r="N31" s="7">
        <f t="shared" si="8"/>
        <v>0.34171397526501007</v>
      </c>
      <c r="O31" s="7">
        <f t="shared" si="9"/>
        <v>6.1417139752650103</v>
      </c>
      <c r="P31" s="4">
        <v>10</v>
      </c>
      <c r="Q31" s="10">
        <f>P31/SUM(P25:P43)</f>
        <v>5.5555555555555552E-2</v>
      </c>
      <c r="R31" s="7">
        <f t="shared" si="10"/>
        <v>6.5083089241483476</v>
      </c>
    </row>
    <row r="32" spans="2:18" x14ac:dyDescent="0.25">
      <c r="E32" s="5">
        <f t="shared" si="1"/>
        <v>105</v>
      </c>
      <c r="F32" s="27">
        <f>D25*3.6</f>
        <v>5.9322269338530367</v>
      </c>
      <c r="G32" s="1">
        <v>70</v>
      </c>
      <c r="H32" s="5">
        <f t="shared" si="2"/>
        <v>2.0289411061568083</v>
      </c>
      <c r="I32" s="5">
        <f t="shared" si="3"/>
        <v>5.5744698745691128</v>
      </c>
      <c r="J32" s="5">
        <f t="shared" si="4"/>
        <v>107.02894110615681</v>
      </c>
      <c r="K32" s="5">
        <f t="shared" si="5"/>
        <v>5.5744698745691128</v>
      </c>
      <c r="L32" s="5">
        <f t="shared" si="6"/>
        <v>107.1740124689174</v>
      </c>
      <c r="M32" s="5">
        <f t="shared" si="7"/>
        <v>2.9814857030538704</v>
      </c>
      <c r="N32" s="7">
        <f t="shared" si="8"/>
        <v>0.3959507960166242</v>
      </c>
      <c r="O32" s="7">
        <f t="shared" si="9"/>
        <v>6.195950796016624</v>
      </c>
      <c r="P32" s="4">
        <v>10</v>
      </c>
      <c r="Q32" s="10">
        <f>P32/SUM(P25:P43)</f>
        <v>5.5555555555555552E-2</v>
      </c>
      <c r="R32" s="7">
        <f t="shared" si="10"/>
        <v>6.4551797946378553</v>
      </c>
    </row>
    <row r="33" spans="2:18" x14ac:dyDescent="0.25">
      <c r="E33" s="5">
        <f t="shared" si="1"/>
        <v>105</v>
      </c>
      <c r="F33" s="27">
        <f>D25*3.6</f>
        <v>5.9322269338530367</v>
      </c>
      <c r="G33" s="1">
        <v>80</v>
      </c>
      <c r="H33" s="5">
        <f t="shared" si="2"/>
        <v>1.0301203965702619</v>
      </c>
      <c r="I33" s="5">
        <f t="shared" si="3"/>
        <v>5.8421030770863096</v>
      </c>
      <c r="J33" s="5">
        <f t="shared" si="4"/>
        <v>106.03012039657027</v>
      </c>
      <c r="K33" s="5">
        <f t="shared" si="5"/>
        <v>5.8421030770863096</v>
      </c>
      <c r="L33" s="5">
        <f t="shared" si="6"/>
        <v>106.19094405680028</v>
      </c>
      <c r="M33" s="5">
        <f t="shared" si="7"/>
        <v>3.1537240235320336</v>
      </c>
      <c r="N33" s="7">
        <f t="shared" si="8"/>
        <v>0.43389763364777928</v>
      </c>
      <c r="O33" s="7">
        <f t="shared" si="9"/>
        <v>6.2338976336477794</v>
      </c>
      <c r="P33" s="4">
        <v>10</v>
      </c>
      <c r="Q33" s="10">
        <f>P33/SUM(P25:P43)</f>
        <v>5.5555555555555552E-2</v>
      </c>
      <c r="R33" s="7">
        <f t="shared" si="10"/>
        <v>6.3761133919728508</v>
      </c>
    </row>
    <row r="34" spans="2:18" x14ac:dyDescent="0.25">
      <c r="E34" s="5">
        <f t="shared" si="1"/>
        <v>105</v>
      </c>
      <c r="F34" s="27">
        <f>D25*3.6</f>
        <v>5.9322269338530367</v>
      </c>
      <c r="G34" s="1">
        <v>90</v>
      </c>
      <c r="H34" s="5">
        <f t="shared" si="2"/>
        <v>3.6339293310886739E-16</v>
      </c>
      <c r="I34" s="5">
        <f t="shared" si="3"/>
        <v>5.9322269338530367</v>
      </c>
      <c r="J34" s="5">
        <f t="shared" si="4"/>
        <v>105</v>
      </c>
      <c r="K34" s="5">
        <f t="shared" si="5"/>
        <v>5.9322269338530367</v>
      </c>
      <c r="L34" s="5">
        <f t="shared" si="6"/>
        <v>105.16744418495075</v>
      </c>
      <c r="M34" s="5">
        <f t="shared" si="7"/>
        <v>3.2336249313733703</v>
      </c>
      <c r="N34" s="7">
        <f t="shared" si="8"/>
        <v>0.45192134929903982</v>
      </c>
      <c r="O34" s="7">
        <f t="shared" si="9"/>
        <v>6.2519213492990398</v>
      </c>
      <c r="P34" s="4">
        <v>10</v>
      </c>
      <c r="Q34" s="10">
        <f>P34/SUM(P25:P43)</f>
        <v>5.5555555555555552E-2</v>
      </c>
      <c r="R34" s="7">
        <f t="shared" si="10"/>
        <v>6.2718772080090774</v>
      </c>
    </row>
    <row r="35" spans="2:18" x14ac:dyDescent="0.25">
      <c r="E35" s="5">
        <f t="shared" si="1"/>
        <v>105</v>
      </c>
      <c r="F35" s="27">
        <f>D25*3.6</f>
        <v>5.9322269338530367</v>
      </c>
      <c r="G35" s="1">
        <v>100</v>
      </c>
      <c r="H35" s="5">
        <f t="shared" si="2"/>
        <v>-1.0301203965702612</v>
      </c>
      <c r="I35" s="5">
        <f t="shared" si="3"/>
        <v>5.8421030770863096</v>
      </c>
      <c r="J35" s="5">
        <f t="shared" si="4"/>
        <v>103.96987960342975</v>
      </c>
      <c r="K35" s="5">
        <f t="shared" si="5"/>
        <v>5.8421030770863096</v>
      </c>
      <c r="L35" s="5">
        <f t="shared" si="6"/>
        <v>104.1338851340666</v>
      </c>
      <c r="M35" s="5">
        <f t="shared" si="7"/>
        <v>3.2160875064465957</v>
      </c>
      <c r="N35" s="7">
        <f t="shared" si="8"/>
        <v>0.44794306019984531</v>
      </c>
      <c r="O35" s="7">
        <f t="shared" si="9"/>
        <v>6.2479430601998454</v>
      </c>
      <c r="P35" s="4">
        <v>10</v>
      </c>
      <c r="Q35" s="10">
        <f>P35/SUM(P25:P43)</f>
        <v>5.5555555555555552E-2</v>
      </c>
      <c r="R35" s="7">
        <f t="shared" si="10"/>
        <v>6.1452931997585072</v>
      </c>
    </row>
    <row r="36" spans="2:18" x14ac:dyDescent="0.25">
      <c r="E36" s="5">
        <f t="shared" si="1"/>
        <v>105</v>
      </c>
      <c r="F36" s="27">
        <f>D25*3.6</f>
        <v>5.9322269338530367</v>
      </c>
      <c r="G36" s="1">
        <v>110</v>
      </c>
      <c r="H36" s="5">
        <f t="shared" si="2"/>
        <v>-2.0289411061568079</v>
      </c>
      <c r="I36" s="5">
        <f t="shared" si="3"/>
        <v>5.5744698745691137</v>
      </c>
      <c r="J36" s="5">
        <f t="shared" si="4"/>
        <v>102.97105889384319</v>
      </c>
      <c r="K36" s="5">
        <f t="shared" si="5"/>
        <v>5.5744698745691137</v>
      </c>
      <c r="L36" s="5">
        <f t="shared" si="6"/>
        <v>103.12183902598811</v>
      </c>
      <c r="M36" s="5">
        <f t="shared" si="7"/>
        <v>3.0987554006357318</v>
      </c>
      <c r="N36" s="7">
        <f t="shared" si="8"/>
        <v>0.42165084548931919</v>
      </c>
      <c r="O36" s="7">
        <f t="shared" si="9"/>
        <v>6.2216508454893189</v>
      </c>
      <c r="P36" s="4">
        <v>10</v>
      </c>
      <c r="Q36" s="10">
        <f>P36/SUM(P25:P43)</f>
        <v>5.5555555555555552E-2</v>
      </c>
      <c r="R36" s="7">
        <f t="shared" si="10"/>
        <v>6.0010650697253078</v>
      </c>
    </row>
    <row r="37" spans="2:18" x14ac:dyDescent="0.25">
      <c r="E37" s="5">
        <f t="shared" si="1"/>
        <v>105</v>
      </c>
      <c r="F37" s="27">
        <f>D25*3.6</f>
        <v>5.9322269338530367</v>
      </c>
      <c r="G37" s="1">
        <v>120</v>
      </c>
      <c r="H37" s="5">
        <f t="shared" si="2"/>
        <v>-2.966113466926517</v>
      </c>
      <c r="I37" s="5">
        <f t="shared" si="3"/>
        <v>5.137459225730999</v>
      </c>
      <c r="J37" s="5">
        <f t="shared" si="4"/>
        <v>102.03388653307348</v>
      </c>
      <c r="K37" s="5">
        <f t="shared" si="5"/>
        <v>5.137459225730999</v>
      </c>
      <c r="L37" s="5">
        <f t="shared" si="6"/>
        <v>102.1631415351944</v>
      </c>
      <c r="M37" s="5">
        <f t="shared" si="7"/>
        <v>2.8824380980785702</v>
      </c>
      <c r="N37" s="7">
        <f t="shared" si="8"/>
        <v>0.3747096851153775</v>
      </c>
      <c r="O37" s="7">
        <f t="shared" si="9"/>
        <v>6.1747096851153778</v>
      </c>
      <c r="P37" s="4">
        <v>10</v>
      </c>
      <c r="Q37" s="10">
        <f>P37/SUM(P25:P43)</f>
        <v>5.5555555555555552E-2</v>
      </c>
      <c r="R37" s="7">
        <f t="shared" si="10"/>
        <v>5.8455640485062368</v>
      </c>
    </row>
    <row r="38" spans="2:18" x14ac:dyDescent="0.25">
      <c r="E38" s="5">
        <f t="shared" si="1"/>
        <v>105</v>
      </c>
      <c r="F38" s="27">
        <f>D25*3.6</f>
        <v>5.9322269338530367</v>
      </c>
      <c r="G38" s="1">
        <v>130</v>
      </c>
      <c r="H38" s="5">
        <f t="shared" si="2"/>
        <v>-3.8131619709295017</v>
      </c>
      <c r="I38" s="5">
        <f t="shared" si="3"/>
        <v>4.5443494779988516</v>
      </c>
      <c r="J38" s="5">
        <f t="shared" si="4"/>
        <v>101.1868380290705</v>
      </c>
      <c r="K38" s="5">
        <f t="shared" si="5"/>
        <v>4.5443494779988516</v>
      </c>
      <c r="L38" s="5">
        <f t="shared" si="6"/>
        <v>101.28883108467357</v>
      </c>
      <c r="M38" s="5">
        <f t="shared" si="7"/>
        <v>2.5714530640206301</v>
      </c>
      <c r="N38" s="7">
        <f t="shared" si="8"/>
        <v>0.31093148957135663</v>
      </c>
      <c r="O38" s="7">
        <f t="shared" si="9"/>
        <v>6.1109314895713567</v>
      </c>
      <c r="P38" s="4">
        <v>10</v>
      </c>
      <c r="Q38" s="10">
        <f>P38/SUM(P25:P43)</f>
        <v>5.5555555555555552E-2</v>
      </c>
      <c r="R38" s="7">
        <f t="shared" si="10"/>
        <v>5.6865902374433146</v>
      </c>
    </row>
    <row r="39" spans="2:18" x14ac:dyDescent="0.25">
      <c r="E39" s="5">
        <f t="shared" si="1"/>
        <v>105</v>
      </c>
      <c r="F39" s="27">
        <f>D25*3.6</f>
        <v>5.9322269338530367</v>
      </c>
      <c r="G39" s="1">
        <v>140</v>
      </c>
      <c r="H39" s="5">
        <f t="shared" si="2"/>
        <v>-4.5443494779988516</v>
      </c>
      <c r="I39" s="5">
        <f t="shared" si="3"/>
        <v>3.8131619709295026</v>
      </c>
      <c r="J39" s="5">
        <f t="shared" si="4"/>
        <v>100.45565052200115</v>
      </c>
      <c r="K39" s="5">
        <f t="shared" si="5"/>
        <v>3.8131619709295026</v>
      </c>
      <c r="L39" s="5">
        <f t="shared" si="6"/>
        <v>100.52799573260661</v>
      </c>
      <c r="M39" s="5">
        <f t="shared" si="7"/>
        <v>2.1738274045695123</v>
      </c>
      <c r="N39" s="7">
        <f t="shared" si="8"/>
        <v>0.23630752463823135</v>
      </c>
      <c r="O39" s="7">
        <f t="shared" si="9"/>
        <v>6.0363075246382314</v>
      </c>
      <c r="P39" s="4">
        <v>10</v>
      </c>
      <c r="Q39" s="10">
        <f>P39/SUM(P25:P43)</f>
        <v>5.5555555555555552E-2</v>
      </c>
      <c r="R39" s="7">
        <f t="shared" si="10"/>
        <v>5.5330781830276266</v>
      </c>
    </row>
    <row r="40" spans="2:18" x14ac:dyDescent="0.25">
      <c r="E40" s="5">
        <f t="shared" si="1"/>
        <v>105</v>
      </c>
      <c r="F40" s="27">
        <f>D25*3.6</f>
        <v>5.9322269338530367</v>
      </c>
      <c r="G40" s="1">
        <v>150</v>
      </c>
      <c r="H40" s="5">
        <f t="shared" si="2"/>
        <v>-5.137459225730999</v>
      </c>
      <c r="I40" s="5">
        <f t="shared" si="3"/>
        <v>2.9661134669265179</v>
      </c>
      <c r="J40" s="5">
        <f t="shared" si="4"/>
        <v>99.862540774269007</v>
      </c>
      <c r="K40" s="5">
        <f t="shared" si="5"/>
        <v>2.9661134669265179</v>
      </c>
      <c r="L40" s="5">
        <f t="shared" si="6"/>
        <v>99.906580759183342</v>
      </c>
      <c r="M40" s="5">
        <f t="shared" si="7"/>
        <v>1.7012969284364794</v>
      </c>
      <c r="N40" s="7">
        <f t="shared" si="8"/>
        <v>0.15876288707081293</v>
      </c>
      <c r="O40" s="7">
        <f t="shared" si="9"/>
        <v>5.9587628870708125</v>
      </c>
      <c r="P40" s="4">
        <v>10</v>
      </c>
      <c r="Q40" s="10">
        <f>P40/SUM(P25:P43)</f>
        <v>5.5555555555555552E-2</v>
      </c>
      <c r="R40" s="7">
        <f t="shared" si="10"/>
        <v>5.3946801136262552</v>
      </c>
    </row>
    <row r="41" spans="2:18" x14ac:dyDescent="0.25">
      <c r="E41" s="5">
        <f t="shared" si="1"/>
        <v>105</v>
      </c>
      <c r="F41" s="27">
        <f>D25*3.6</f>
        <v>5.9322269338530367</v>
      </c>
      <c r="G41" s="1">
        <v>160</v>
      </c>
      <c r="H41" s="5">
        <f t="shared" si="2"/>
        <v>-5.5744698745691128</v>
      </c>
      <c r="I41" s="5">
        <f t="shared" si="3"/>
        <v>2.0289411061568088</v>
      </c>
      <c r="J41" s="5">
        <f t="shared" si="4"/>
        <v>99.425530125430882</v>
      </c>
      <c r="K41" s="5">
        <f t="shared" si="5"/>
        <v>2.0289411061568088</v>
      </c>
      <c r="L41" s="5">
        <f t="shared" si="6"/>
        <v>99.446229907097106</v>
      </c>
      <c r="M41" s="5">
        <f t="shared" si="7"/>
        <v>1.169052148670523</v>
      </c>
      <c r="N41" s="7">
        <f t="shared" si="8"/>
        <v>8.7501410360989768E-2</v>
      </c>
      <c r="O41" s="7">
        <f t="shared" si="9"/>
        <v>5.88750141036099</v>
      </c>
      <c r="P41" s="4">
        <v>10</v>
      </c>
      <c r="Q41" s="10">
        <f>P41/SUM(P25:P43)</f>
        <v>5.5555555555555552E-2</v>
      </c>
      <c r="R41" s="7">
        <f t="shared" si="10"/>
        <v>5.2811569280673769</v>
      </c>
    </row>
    <row r="42" spans="2:18" x14ac:dyDescent="0.25">
      <c r="E42" s="5">
        <f t="shared" si="1"/>
        <v>105</v>
      </c>
      <c r="F42" s="27">
        <f>D25*3.6</f>
        <v>5.9322269338530367</v>
      </c>
      <c r="G42" s="1">
        <v>170</v>
      </c>
      <c r="H42" s="5">
        <f t="shared" si="2"/>
        <v>-5.8421030770863096</v>
      </c>
      <c r="I42" s="5">
        <f t="shared" si="3"/>
        <v>1.0301203965702612</v>
      </c>
      <c r="J42" s="5">
        <f t="shared" si="4"/>
        <v>99.157896922913693</v>
      </c>
      <c r="K42" s="5">
        <f t="shared" si="5"/>
        <v>1.0301203965702612</v>
      </c>
      <c r="L42" s="5">
        <f t="shared" si="6"/>
        <v>99.163247577954024</v>
      </c>
      <c r="M42" s="5">
        <f t="shared" si="7"/>
        <v>0.59520653206571228</v>
      </c>
      <c r="N42" s="7">
        <f t="shared" si="8"/>
        <v>3.189232555852043E-2</v>
      </c>
      <c r="O42" s="7">
        <f t="shared" si="9"/>
        <v>5.8318923255585204</v>
      </c>
      <c r="P42" s="4">
        <v>10</v>
      </c>
      <c r="Q42" s="10">
        <f>P42/SUM(P25:P43)</f>
        <v>5.5555555555555552E-2</v>
      </c>
      <c r="R42" s="7">
        <f t="shared" si="10"/>
        <v>5.2015452586132707</v>
      </c>
    </row>
    <row r="43" spans="2:18" x14ac:dyDescent="0.25">
      <c r="E43" s="5">
        <f t="shared" si="1"/>
        <v>105</v>
      </c>
      <c r="F43" s="27">
        <f>D25*3.6</f>
        <v>5.9322269338530367</v>
      </c>
      <c r="G43" s="1">
        <v>180</v>
      </c>
      <c r="H43" s="5">
        <f t="shared" si="2"/>
        <v>-5.9322269338530367</v>
      </c>
      <c r="I43" s="5">
        <f t="shared" si="3"/>
        <v>7.2678586621773478E-16</v>
      </c>
      <c r="J43" s="5">
        <f t="shared" si="4"/>
        <v>99.06777306614697</v>
      </c>
      <c r="K43" s="5">
        <f t="shared" si="5"/>
        <v>7.2678586621773478E-16</v>
      </c>
      <c r="L43" s="5">
        <f t="shared" si="6"/>
        <v>99.06777306614697</v>
      </c>
      <c r="M43" s="5">
        <f t="shared" si="7"/>
        <v>4.2033611390691011E-16</v>
      </c>
      <c r="N43" s="7">
        <f t="shared" si="8"/>
        <v>1.2627737533991401E-17</v>
      </c>
      <c r="O43" s="7">
        <f t="shared" si="9"/>
        <v>5.8</v>
      </c>
      <c r="P43" s="4">
        <v>5</v>
      </c>
      <c r="Q43" s="10">
        <f>P43/SUM(P25:P43)</f>
        <v>2.7777777777777776E-2</v>
      </c>
      <c r="R43" s="7">
        <f t="shared" si="10"/>
        <v>5.1631435128940089</v>
      </c>
    </row>
    <row r="44" spans="2:18" x14ac:dyDescent="0.25">
      <c r="R44" s="7">
        <f>SUMPRODUCT(Q25:Q43,R25:R43)</f>
        <v>6.0636930813694478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1">$M$4</f>
        <v>105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112.38995863232122</v>
      </c>
      <c r="K48" s="5">
        <f>I48</f>
        <v>0</v>
      </c>
      <c r="L48" s="5">
        <f>SQRT(J48^2+K48^2)</f>
        <v>112.38995863232122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6.6451443308820206</v>
      </c>
    </row>
    <row r="49" spans="5:18" x14ac:dyDescent="0.25">
      <c r="E49" s="5">
        <f t="shared" si="11"/>
        <v>105</v>
      </c>
      <c r="F49" s="27">
        <f>D48*3.6</f>
        <v>7.389958632321223</v>
      </c>
      <c r="G49" s="1">
        <v>10</v>
      </c>
      <c r="H49" s="5">
        <f t="shared" ref="H49:H66" si="12">$F49*COS($G49*PI()/180)</f>
        <v>7.2776885555494335</v>
      </c>
      <c r="I49" s="5">
        <f t="shared" ref="I49:I66" si="13">$F49*SIN($G49*PI()/180)</f>
        <v>1.2832528495365811</v>
      </c>
      <c r="J49" s="5">
        <f t="shared" ref="J49:J66" si="14">E49+H49</f>
        <v>112.27768855554943</v>
      </c>
      <c r="K49" s="5">
        <f t="shared" ref="K49:K66" si="15">I49</f>
        <v>1.2832528495365811</v>
      </c>
      <c r="L49" s="5">
        <f t="shared" ref="L49:L66" si="16">SQRT(J49^2+K49^2)</f>
        <v>112.28502164248266</v>
      </c>
      <c r="M49" s="5">
        <f t="shared" ref="M49:M66" si="17">ATAN(K49/J49)*180/PI()</f>
        <v>0.65482084678274999</v>
      </c>
      <c r="N49" s="7">
        <f t="shared" ref="N49:N66" si="18">$K$2*M49+$K$3*M49*M49+$K$4*M49*M49*M49</f>
        <v>3.657600002325926E-2</v>
      </c>
      <c r="O49" s="7">
        <f t="shared" ref="O49:O66" si="19">N49+$E$4</f>
        <v>5.8365760000232587</v>
      </c>
      <c r="P49" s="4">
        <v>10</v>
      </c>
      <c r="Q49" s="10">
        <f>P49/SUM(P48:P66)</f>
        <v>5.5555555555555552E-2</v>
      </c>
      <c r="R49" s="7">
        <f t="shared" ref="R49:R66" si="20">O49*(L49^2/E49^2)</f>
        <v>6.6745685985717635</v>
      </c>
    </row>
    <row r="50" spans="5:18" x14ac:dyDescent="0.25">
      <c r="E50" s="5">
        <f t="shared" si="11"/>
        <v>105</v>
      </c>
      <c r="F50" s="27">
        <f>D48*3.6</f>
        <v>7.389958632321223</v>
      </c>
      <c r="G50" s="1">
        <v>20</v>
      </c>
      <c r="H50" s="5">
        <f t="shared" si="12"/>
        <v>6.9442895947053778</v>
      </c>
      <c r="I50" s="5">
        <f t="shared" si="13"/>
        <v>2.5275147105972673</v>
      </c>
      <c r="J50" s="5">
        <f t="shared" si="14"/>
        <v>111.94428959470538</v>
      </c>
      <c r="K50" s="5">
        <f t="shared" si="15"/>
        <v>2.5275147105972673</v>
      </c>
      <c r="L50" s="5">
        <f t="shared" si="16"/>
        <v>111.97281948524629</v>
      </c>
      <c r="M50" s="5">
        <f t="shared" si="17"/>
        <v>1.2934230544095648</v>
      </c>
      <c r="N50" s="7">
        <f t="shared" si="18"/>
        <v>0.10253259426993545</v>
      </c>
      <c r="O50" s="7">
        <f t="shared" si="19"/>
        <v>5.9025325942699354</v>
      </c>
      <c r="P50" s="4">
        <v>10</v>
      </c>
      <c r="Q50" s="10">
        <f>P50/SUM(P48:P66)</f>
        <v>5.5555555555555552E-2</v>
      </c>
      <c r="R50" s="7">
        <f t="shared" si="20"/>
        <v>6.7125112050215412</v>
      </c>
    </row>
    <row r="51" spans="5:18" x14ac:dyDescent="0.25">
      <c r="E51" s="5">
        <f t="shared" si="11"/>
        <v>105</v>
      </c>
      <c r="F51" s="27">
        <f>D48*3.6</f>
        <v>7.389958632321223</v>
      </c>
      <c r="G51" s="1">
        <v>30</v>
      </c>
      <c r="H51" s="5">
        <f t="shared" si="12"/>
        <v>6.3998919085062855</v>
      </c>
      <c r="I51" s="5">
        <f t="shared" si="13"/>
        <v>3.694979316160611</v>
      </c>
      <c r="J51" s="5">
        <f t="shared" si="14"/>
        <v>111.39989190850629</v>
      </c>
      <c r="K51" s="5">
        <f t="shared" si="15"/>
        <v>3.694979316160611</v>
      </c>
      <c r="L51" s="5">
        <f t="shared" si="16"/>
        <v>111.46115372350019</v>
      </c>
      <c r="M51" s="5">
        <f t="shared" si="17"/>
        <v>1.8997247747882415</v>
      </c>
      <c r="N51" s="7">
        <f t="shared" si="18"/>
        <v>0.18977489402769132</v>
      </c>
      <c r="O51" s="7">
        <f t="shared" si="19"/>
        <v>5.9897748940276916</v>
      </c>
      <c r="P51" s="4">
        <v>10</v>
      </c>
      <c r="Q51" s="10">
        <f>P51/SUM(P48:P66)</f>
        <v>5.5555555555555552E-2</v>
      </c>
      <c r="R51" s="7">
        <f t="shared" si="20"/>
        <v>6.7496145328176604</v>
      </c>
    </row>
    <row r="52" spans="5:18" x14ac:dyDescent="0.25">
      <c r="E52" s="5">
        <f t="shared" si="11"/>
        <v>105</v>
      </c>
      <c r="F52" s="27">
        <f>D48*3.6</f>
        <v>7.389958632321223</v>
      </c>
      <c r="G52" s="1">
        <v>40</v>
      </c>
      <c r="H52" s="5">
        <f t="shared" si="12"/>
        <v>5.6610367451687953</v>
      </c>
      <c r="I52" s="5">
        <f t="shared" si="13"/>
        <v>4.7501738449521653</v>
      </c>
      <c r="J52" s="5">
        <f t="shared" si="14"/>
        <v>110.6610367451688</v>
      </c>
      <c r="K52" s="5">
        <f t="shared" si="15"/>
        <v>4.7501738449521653</v>
      </c>
      <c r="L52" s="5">
        <f t="shared" si="16"/>
        <v>110.7629414789661</v>
      </c>
      <c r="M52" s="5">
        <f t="shared" si="17"/>
        <v>2.4579377053847202</v>
      </c>
      <c r="N52" s="7">
        <f t="shared" si="18"/>
        <v>0.28880605392679082</v>
      </c>
      <c r="O52" s="7">
        <f t="shared" si="19"/>
        <v>6.088806053926791</v>
      </c>
      <c r="P52" s="4">
        <v>10</v>
      </c>
      <c r="Q52" s="10">
        <f>P52/SUM(P48:P66)</f>
        <v>5.5555555555555552E-2</v>
      </c>
      <c r="R52" s="7">
        <f t="shared" si="20"/>
        <v>6.7755180059882028</v>
      </c>
    </row>
    <row r="53" spans="5:18" x14ac:dyDescent="0.25">
      <c r="E53" s="5">
        <f t="shared" si="11"/>
        <v>105</v>
      </c>
      <c r="F53" s="27">
        <f>D48*3.6</f>
        <v>7.389958632321223</v>
      </c>
      <c r="G53" s="1">
        <v>50</v>
      </c>
      <c r="H53" s="5">
        <f t="shared" si="12"/>
        <v>4.7501738449521662</v>
      </c>
      <c r="I53" s="5">
        <f t="shared" si="13"/>
        <v>5.6610367451687953</v>
      </c>
      <c r="J53" s="5">
        <f t="shared" si="14"/>
        <v>109.75017384495217</v>
      </c>
      <c r="K53" s="5">
        <f t="shared" si="15"/>
        <v>5.6610367451687953</v>
      </c>
      <c r="L53" s="5">
        <f t="shared" si="16"/>
        <v>109.89607816490712</v>
      </c>
      <c r="M53" s="5">
        <f t="shared" si="17"/>
        <v>2.9527635406599519</v>
      </c>
      <c r="N53" s="7">
        <f t="shared" si="18"/>
        <v>0.38974671278248124</v>
      </c>
      <c r="O53" s="7">
        <f t="shared" si="19"/>
        <v>6.1897467127824815</v>
      </c>
      <c r="P53" s="4">
        <v>10</v>
      </c>
      <c r="Q53" s="10">
        <f>P53/SUM(P48:P66)</f>
        <v>5.5555555555555552E-2</v>
      </c>
      <c r="R53" s="7">
        <f t="shared" si="20"/>
        <v>6.7804523454147825</v>
      </c>
    </row>
    <row r="54" spans="5:18" x14ac:dyDescent="0.25">
      <c r="E54" s="5">
        <f t="shared" si="11"/>
        <v>105</v>
      </c>
      <c r="F54" s="27">
        <f>D48*3.6</f>
        <v>7.389958632321223</v>
      </c>
      <c r="G54" s="1">
        <v>60</v>
      </c>
      <c r="H54" s="5">
        <f t="shared" si="12"/>
        <v>3.6949793161606124</v>
      </c>
      <c r="I54" s="5">
        <f t="shared" si="13"/>
        <v>6.3998919085062846</v>
      </c>
      <c r="J54" s="5">
        <f t="shared" si="14"/>
        <v>108.69497931616061</v>
      </c>
      <c r="K54" s="5">
        <f t="shared" si="15"/>
        <v>6.3998919085062846</v>
      </c>
      <c r="L54" s="5">
        <f t="shared" si="16"/>
        <v>108.88322710583641</v>
      </c>
      <c r="M54" s="5">
        <f t="shared" si="17"/>
        <v>3.3696490527139877</v>
      </c>
      <c r="N54" s="7">
        <f t="shared" si="18"/>
        <v>0.48319354317100072</v>
      </c>
      <c r="O54" s="7">
        <f t="shared" si="19"/>
        <v>6.2831935431710004</v>
      </c>
      <c r="P54" s="4">
        <v>10</v>
      </c>
      <c r="Q54" s="10">
        <f>P54/SUM(P48:P66)</f>
        <v>5.5555555555555552E-2</v>
      </c>
      <c r="R54" s="7">
        <f t="shared" si="20"/>
        <v>6.7565315287111449</v>
      </c>
    </row>
    <row r="55" spans="5:18" x14ac:dyDescent="0.25">
      <c r="E55" s="5">
        <f t="shared" si="11"/>
        <v>105</v>
      </c>
      <c r="F55" s="27">
        <f>D48*3.6</f>
        <v>7.389958632321223</v>
      </c>
      <c r="G55" s="1">
        <v>70</v>
      </c>
      <c r="H55" s="5">
        <f t="shared" si="12"/>
        <v>2.5275147105972682</v>
      </c>
      <c r="I55" s="5">
        <f t="shared" si="13"/>
        <v>6.9442895947053769</v>
      </c>
      <c r="J55" s="5">
        <f t="shared" si="14"/>
        <v>107.52751471059727</v>
      </c>
      <c r="K55" s="5">
        <f t="shared" si="15"/>
        <v>6.9442895947053769</v>
      </c>
      <c r="L55" s="5">
        <f t="shared" si="16"/>
        <v>107.75151775178318</v>
      </c>
      <c r="M55" s="5">
        <f t="shared" si="17"/>
        <v>3.6951166707311325</v>
      </c>
      <c r="N55" s="7">
        <f t="shared" si="18"/>
        <v>0.56085514497065581</v>
      </c>
      <c r="O55" s="7">
        <f t="shared" si="19"/>
        <v>6.3608551449706559</v>
      </c>
      <c r="P55" s="4">
        <v>10</v>
      </c>
      <c r="Q55" s="10">
        <f>P55/SUM(P48:P66)</f>
        <v>5.5555555555555552E-2</v>
      </c>
      <c r="R55" s="7">
        <f t="shared" si="20"/>
        <v>6.6985946740267144</v>
      </c>
    </row>
    <row r="56" spans="5:18" x14ac:dyDescent="0.25">
      <c r="E56" s="5">
        <f t="shared" si="11"/>
        <v>105</v>
      </c>
      <c r="F56" s="27">
        <f>D48*3.6</f>
        <v>7.389958632321223</v>
      </c>
      <c r="G56" s="1">
        <v>80</v>
      </c>
      <c r="H56" s="5">
        <f t="shared" si="12"/>
        <v>1.2832528495365818</v>
      </c>
      <c r="I56" s="5">
        <f t="shared" si="13"/>
        <v>7.2776885555494335</v>
      </c>
      <c r="J56" s="5">
        <f t="shared" si="14"/>
        <v>106.28325284953658</v>
      </c>
      <c r="K56" s="5">
        <f t="shared" si="15"/>
        <v>7.2776885555494335</v>
      </c>
      <c r="L56" s="5">
        <f t="shared" si="16"/>
        <v>106.53212936476066</v>
      </c>
      <c r="M56" s="5">
        <f t="shared" si="17"/>
        <v>3.9171830782844244</v>
      </c>
      <c r="N56" s="7">
        <f t="shared" si="18"/>
        <v>0.6159623619385064</v>
      </c>
      <c r="O56" s="7">
        <f t="shared" si="19"/>
        <v>6.4159623619385062</v>
      </c>
      <c r="P56" s="4">
        <v>10</v>
      </c>
      <c r="Q56" s="10">
        <f>P56/SUM(P48:P66)</f>
        <v>5.5555555555555552E-2</v>
      </c>
      <c r="R56" s="7">
        <f t="shared" si="20"/>
        <v>6.6045681371617704</v>
      </c>
    </row>
    <row r="57" spans="5:18" x14ac:dyDescent="0.25">
      <c r="E57" s="5">
        <f t="shared" si="11"/>
        <v>105</v>
      </c>
      <c r="F57" s="27">
        <f>D48*3.6</f>
        <v>7.389958632321223</v>
      </c>
      <c r="G57" s="1">
        <v>90</v>
      </c>
      <c r="H57" s="5">
        <f t="shared" si="12"/>
        <v>4.5268982001134826E-16</v>
      </c>
      <c r="I57" s="5">
        <f t="shared" si="13"/>
        <v>7.389958632321223</v>
      </c>
      <c r="J57" s="5">
        <f t="shared" si="14"/>
        <v>105</v>
      </c>
      <c r="K57" s="5">
        <f t="shared" si="15"/>
        <v>7.389958632321223</v>
      </c>
      <c r="L57" s="5">
        <f t="shared" si="16"/>
        <v>105.25973346245667</v>
      </c>
      <c r="M57" s="5">
        <f t="shared" si="17"/>
        <v>4.02587043430057</v>
      </c>
      <c r="N57" s="7">
        <f t="shared" si="18"/>
        <v>0.64351000883451293</v>
      </c>
      <c r="O57" s="7">
        <f t="shared" si="19"/>
        <v>6.4435100088345125</v>
      </c>
      <c r="P57" s="4">
        <v>10</v>
      </c>
      <c r="Q57" s="10">
        <f>P57/SUM(P48:P66)</f>
        <v>5.5555555555555552E-2</v>
      </c>
      <c r="R57" s="7">
        <f t="shared" si="20"/>
        <v>6.4754274395202627</v>
      </c>
    </row>
    <row r="58" spans="5:18" x14ac:dyDescent="0.25">
      <c r="E58" s="5">
        <f t="shared" si="11"/>
        <v>105</v>
      </c>
      <c r="F58" s="27">
        <f>D48*3.6</f>
        <v>7.389958632321223</v>
      </c>
      <c r="G58" s="1">
        <v>100</v>
      </c>
      <c r="H58" s="5">
        <f t="shared" si="12"/>
        <v>-1.2832528495365809</v>
      </c>
      <c r="I58" s="5">
        <f t="shared" si="13"/>
        <v>7.2776885555494335</v>
      </c>
      <c r="J58" s="5">
        <f t="shared" si="14"/>
        <v>103.71674715046342</v>
      </c>
      <c r="K58" s="5">
        <f t="shared" si="15"/>
        <v>7.2776885555494335</v>
      </c>
      <c r="L58" s="5">
        <f t="shared" si="16"/>
        <v>103.97176727450936</v>
      </c>
      <c r="M58" s="5">
        <f t="shared" si="17"/>
        <v>4.0138020705920168</v>
      </c>
      <c r="N58" s="7">
        <f t="shared" si="18"/>
        <v>0.64043329184497655</v>
      </c>
      <c r="O58" s="7">
        <f t="shared" si="19"/>
        <v>6.4404332918449763</v>
      </c>
      <c r="P58" s="4">
        <v>10</v>
      </c>
      <c r="Q58" s="10">
        <f>P58/SUM(P48:P66)</f>
        <v>5.5555555555555552E-2</v>
      </c>
      <c r="R58" s="7">
        <f t="shared" si="20"/>
        <v>6.3149125417926824</v>
      </c>
    </row>
    <row r="59" spans="5:18" x14ac:dyDescent="0.25">
      <c r="E59" s="5">
        <f t="shared" si="11"/>
        <v>105</v>
      </c>
      <c r="F59" s="27">
        <f>D48*3.6</f>
        <v>7.389958632321223</v>
      </c>
      <c r="G59" s="1">
        <v>110</v>
      </c>
      <c r="H59" s="5">
        <f t="shared" si="12"/>
        <v>-2.5275147105972673</v>
      </c>
      <c r="I59" s="5">
        <f t="shared" si="13"/>
        <v>6.9442895947053778</v>
      </c>
      <c r="J59" s="5">
        <f t="shared" si="14"/>
        <v>102.47248528940273</v>
      </c>
      <c r="K59" s="5">
        <f t="shared" si="15"/>
        <v>6.9442895947053778</v>
      </c>
      <c r="L59" s="5">
        <f t="shared" si="16"/>
        <v>102.70751384081882</v>
      </c>
      <c r="M59" s="5">
        <f t="shared" si="17"/>
        <v>3.8768561415214169</v>
      </c>
      <c r="N59" s="7">
        <f t="shared" si="18"/>
        <v>0.60583517829422973</v>
      </c>
      <c r="O59" s="7">
        <f t="shared" si="19"/>
        <v>6.4058351782942298</v>
      </c>
      <c r="P59" s="4">
        <v>10</v>
      </c>
      <c r="Q59" s="10">
        <f>P59/SUM(P48:P66)</f>
        <v>5.5555555555555552E-2</v>
      </c>
      <c r="R59" s="7">
        <f t="shared" si="20"/>
        <v>6.1291689868116217</v>
      </c>
    </row>
    <row r="60" spans="5:18" x14ac:dyDescent="0.25">
      <c r="E60" s="5">
        <f t="shared" si="11"/>
        <v>105</v>
      </c>
      <c r="F60" s="27">
        <f>D48*3.6</f>
        <v>7.389958632321223</v>
      </c>
      <c r="G60" s="1">
        <v>120</v>
      </c>
      <c r="H60" s="5">
        <f t="shared" si="12"/>
        <v>-3.6949793161606097</v>
      </c>
      <c r="I60" s="5">
        <f t="shared" si="13"/>
        <v>6.3998919085062855</v>
      </c>
      <c r="J60" s="5">
        <f t="shared" si="14"/>
        <v>101.30502068383939</v>
      </c>
      <c r="K60" s="5">
        <f t="shared" si="15"/>
        <v>6.3998919085062855</v>
      </c>
      <c r="L60" s="5">
        <f t="shared" si="16"/>
        <v>101.50697430321569</v>
      </c>
      <c r="M60" s="5">
        <f t="shared" si="17"/>
        <v>3.6148271878419478</v>
      </c>
      <c r="N60" s="7">
        <f t="shared" si="18"/>
        <v>0.54134113242531035</v>
      </c>
      <c r="O60" s="7">
        <f t="shared" si="19"/>
        <v>6.3413411324253097</v>
      </c>
      <c r="P60" s="4">
        <v>10</v>
      </c>
      <c r="Q60" s="10">
        <f>P60/SUM(P48:P66)</f>
        <v>5.5555555555555552E-2</v>
      </c>
      <c r="R60" s="7">
        <f t="shared" si="20"/>
        <v>5.9264453475242727</v>
      </c>
    </row>
    <row r="61" spans="5:18" x14ac:dyDescent="0.25">
      <c r="E61" s="5">
        <f t="shared" si="11"/>
        <v>105</v>
      </c>
      <c r="F61" s="27">
        <f>D48*3.6</f>
        <v>7.389958632321223</v>
      </c>
      <c r="G61" s="1">
        <v>130</v>
      </c>
      <c r="H61" s="5">
        <f t="shared" si="12"/>
        <v>-4.7501738449521662</v>
      </c>
      <c r="I61" s="5">
        <f t="shared" si="13"/>
        <v>5.6610367451687953</v>
      </c>
      <c r="J61" s="5">
        <f t="shared" si="14"/>
        <v>100.24982615504783</v>
      </c>
      <c r="K61" s="5">
        <f t="shared" si="15"/>
        <v>5.6610367451687953</v>
      </c>
      <c r="L61" s="5">
        <f t="shared" si="16"/>
        <v>100.40953630580844</v>
      </c>
      <c r="M61" s="5">
        <f t="shared" si="17"/>
        <v>3.2320196414934177</v>
      </c>
      <c r="N61" s="7">
        <f t="shared" si="18"/>
        <v>0.45155667972426022</v>
      </c>
      <c r="O61" s="7">
        <f t="shared" si="19"/>
        <v>6.2515566797242599</v>
      </c>
      <c r="P61" s="4">
        <v>10</v>
      </c>
      <c r="Q61" s="10">
        <f>P61/SUM(P48:P66)</f>
        <v>5.5555555555555552E-2</v>
      </c>
      <c r="R61" s="7">
        <f t="shared" si="20"/>
        <v>5.7168855504646956</v>
      </c>
    </row>
    <row r="62" spans="5:18" x14ac:dyDescent="0.25">
      <c r="E62" s="5">
        <f t="shared" si="11"/>
        <v>105</v>
      </c>
      <c r="F62" s="27">
        <f>D48*3.6</f>
        <v>7.389958632321223</v>
      </c>
      <c r="G62" s="1">
        <v>140</v>
      </c>
      <c r="H62" s="5">
        <f t="shared" si="12"/>
        <v>-5.6610367451687944</v>
      </c>
      <c r="I62" s="5">
        <f t="shared" si="13"/>
        <v>4.7501738449521671</v>
      </c>
      <c r="J62" s="5">
        <f t="shared" si="14"/>
        <v>99.338963254831199</v>
      </c>
      <c r="K62" s="5">
        <f t="shared" si="15"/>
        <v>4.7501738449521671</v>
      </c>
      <c r="L62" s="5">
        <f t="shared" si="16"/>
        <v>99.452469914537431</v>
      </c>
      <c r="M62" s="5">
        <f t="shared" si="17"/>
        <v>2.737674618039422</v>
      </c>
      <c r="N62" s="7">
        <f t="shared" si="18"/>
        <v>0.34445862304724806</v>
      </c>
      <c r="O62" s="7">
        <f t="shared" si="19"/>
        <v>6.1444586230472478</v>
      </c>
      <c r="P62" s="4">
        <v>10</v>
      </c>
      <c r="Q62" s="10">
        <f>P62/SUM(P48:P66)</f>
        <v>5.5555555555555552E-2</v>
      </c>
      <c r="R62" s="7">
        <f t="shared" si="20"/>
        <v>5.5123422296393638</v>
      </c>
    </row>
    <row r="63" spans="5:18" x14ac:dyDescent="0.25">
      <c r="E63" s="5">
        <f t="shared" si="11"/>
        <v>105</v>
      </c>
      <c r="F63" s="27">
        <f>D48*3.6</f>
        <v>7.389958632321223</v>
      </c>
      <c r="G63" s="1">
        <v>150</v>
      </c>
      <c r="H63" s="5">
        <f t="shared" si="12"/>
        <v>-6.3998919085062855</v>
      </c>
      <c r="I63" s="5">
        <f t="shared" si="13"/>
        <v>3.694979316160611</v>
      </c>
      <c r="J63" s="5">
        <f t="shared" si="14"/>
        <v>98.600108091493709</v>
      </c>
      <c r="K63" s="5">
        <f t="shared" si="15"/>
        <v>3.694979316160611</v>
      </c>
      <c r="L63" s="5">
        <f t="shared" si="16"/>
        <v>98.669317357530645</v>
      </c>
      <c r="M63" s="5">
        <f t="shared" si="17"/>
        <v>2.1461203813193235</v>
      </c>
      <c r="N63" s="7">
        <f t="shared" si="18"/>
        <v>0.23141567134263424</v>
      </c>
      <c r="O63" s="7">
        <f t="shared" si="19"/>
        <v>6.0314156713426339</v>
      </c>
      <c r="P63" s="4">
        <v>10</v>
      </c>
      <c r="Q63" s="10">
        <f>P63/SUM(P48:P66)</f>
        <v>5.5555555555555552E-2</v>
      </c>
      <c r="R63" s="7">
        <f t="shared" si="20"/>
        <v>5.3260459510895837</v>
      </c>
    </row>
    <row r="64" spans="5:18" x14ac:dyDescent="0.25">
      <c r="E64" s="5">
        <f t="shared" si="11"/>
        <v>105</v>
      </c>
      <c r="F64" s="27">
        <f>D48*3.6</f>
        <v>7.389958632321223</v>
      </c>
      <c r="G64" s="1">
        <v>160</v>
      </c>
      <c r="H64" s="5">
        <f t="shared" si="12"/>
        <v>-6.9442895947053769</v>
      </c>
      <c r="I64" s="5">
        <f t="shared" si="13"/>
        <v>2.5275147105972686</v>
      </c>
      <c r="J64" s="5">
        <f t="shared" si="14"/>
        <v>98.055710405294619</v>
      </c>
      <c r="K64" s="5">
        <f t="shared" si="15"/>
        <v>2.5275147105972686</v>
      </c>
      <c r="L64" s="5">
        <f t="shared" si="16"/>
        <v>98.088280001737658</v>
      </c>
      <c r="M64" s="5">
        <f t="shared" si="17"/>
        <v>1.4765470054811454</v>
      </c>
      <c r="N64" s="7">
        <f t="shared" si="18"/>
        <v>0.12649048435433366</v>
      </c>
      <c r="O64" s="7">
        <f t="shared" si="19"/>
        <v>5.9264904843543338</v>
      </c>
      <c r="P64" s="4">
        <v>10</v>
      </c>
      <c r="Q64" s="10">
        <f>P64/SUM(P48:P66)</f>
        <v>5.5555555555555552E-2</v>
      </c>
      <c r="R64" s="7">
        <f t="shared" si="20"/>
        <v>5.1719370661855431</v>
      </c>
    </row>
    <row r="65" spans="2:18" x14ac:dyDescent="0.25">
      <c r="E65" s="5">
        <f t="shared" si="11"/>
        <v>105</v>
      </c>
      <c r="F65" s="27">
        <f>D48*3.6</f>
        <v>7.389958632321223</v>
      </c>
      <c r="G65" s="1">
        <v>170</v>
      </c>
      <c r="H65" s="5">
        <f t="shared" si="12"/>
        <v>-7.2776885555494335</v>
      </c>
      <c r="I65" s="5">
        <f t="shared" si="13"/>
        <v>1.2832528495365807</v>
      </c>
      <c r="J65" s="5">
        <f t="shared" si="14"/>
        <v>97.722311444450568</v>
      </c>
      <c r="K65" s="5">
        <f t="shared" si="15"/>
        <v>1.2832528495365807</v>
      </c>
      <c r="L65" s="5">
        <f t="shared" si="16"/>
        <v>97.730736679521854</v>
      </c>
      <c r="M65" s="5">
        <f t="shared" si="17"/>
        <v>0.75234350755113577</v>
      </c>
      <c r="N65" s="7">
        <f t="shared" si="18"/>
        <v>4.4798129200604574E-2</v>
      </c>
      <c r="O65" s="7">
        <f t="shared" si="19"/>
        <v>5.8447981292006048</v>
      </c>
      <c r="P65" s="4">
        <v>10</v>
      </c>
      <c r="Q65" s="10">
        <f>P65/SUM(P48:P66)</f>
        <v>5.5555555555555552E-2</v>
      </c>
      <c r="R65" s="7">
        <f t="shared" si="20"/>
        <v>5.063528544702538</v>
      </c>
    </row>
    <row r="66" spans="2:18" x14ac:dyDescent="0.25">
      <c r="E66" s="5">
        <f t="shared" si="11"/>
        <v>105</v>
      </c>
      <c r="F66" s="27">
        <f>D48*3.6</f>
        <v>7.389958632321223</v>
      </c>
      <c r="G66" s="1">
        <v>180</v>
      </c>
      <c r="H66" s="5">
        <f t="shared" si="12"/>
        <v>-7.389958632321223</v>
      </c>
      <c r="I66" s="5">
        <f t="shared" si="13"/>
        <v>9.0537964002269651E-16</v>
      </c>
      <c r="J66" s="5">
        <f t="shared" si="14"/>
        <v>97.610041367678775</v>
      </c>
      <c r="K66" s="5">
        <f t="shared" si="15"/>
        <v>9.0537964002269651E-16</v>
      </c>
      <c r="L66" s="5">
        <f t="shared" si="16"/>
        <v>97.610041367678775</v>
      </c>
      <c r="M66" s="5">
        <f t="shared" si="17"/>
        <v>5.3144565357751446E-16</v>
      </c>
      <c r="N66" s="7">
        <f t="shared" si="18"/>
        <v>1.5965690324775702E-17</v>
      </c>
      <c r="O66" s="7">
        <f t="shared" si="19"/>
        <v>5.8</v>
      </c>
      <c r="P66" s="4">
        <v>5</v>
      </c>
      <c r="Q66" s="10">
        <f>P66/SUM(P48:P66)</f>
        <v>2.7777777777777776E-2</v>
      </c>
      <c r="R66" s="7">
        <f t="shared" si="20"/>
        <v>5.0123153759310446</v>
      </c>
    </row>
    <row r="67" spans="2:18" x14ac:dyDescent="0.25">
      <c r="R67" s="7">
        <f>SUMPRODUCT(Q48:Q66,R48:R66)</f>
        <v>6.1787656966028139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1">$M$4</f>
        <v>105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113.18486945915615</v>
      </c>
      <c r="K71" s="5">
        <f>I71</f>
        <v>0</v>
      </c>
      <c r="L71" s="5">
        <f>SQRT(J71^2+K71^2)</f>
        <v>113.18486945915615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6.739476200636739</v>
      </c>
    </row>
    <row r="72" spans="2:18" x14ac:dyDescent="0.25">
      <c r="E72" s="5">
        <f t="shared" si="21"/>
        <v>105</v>
      </c>
      <c r="F72" s="27">
        <f>D71*3.6</f>
        <v>8.1848694591561504</v>
      </c>
      <c r="G72" s="1">
        <v>10</v>
      </c>
      <c r="H72" s="5">
        <f t="shared" ref="H72:H89" si="22">$F72*COS($G72*PI()/180)</f>
        <v>8.0605229007698149</v>
      </c>
      <c r="I72" s="5">
        <f t="shared" ref="I72:I89" si="23">$F72*SIN($G72*PI()/180)</f>
        <v>1.4212876660241791</v>
      </c>
      <c r="J72" s="5">
        <f t="shared" ref="J72:J89" si="24">E72+H72</f>
        <v>113.06052290076981</v>
      </c>
      <c r="K72" s="5">
        <f t="shared" ref="K72:K89" si="25">I72</f>
        <v>1.4212876660241791</v>
      </c>
      <c r="L72" s="5">
        <f t="shared" ref="L72:L89" si="26">SQRT(J72^2+K72^2)</f>
        <v>113.06945607556926</v>
      </c>
      <c r="M72" s="5">
        <f t="shared" ref="M72:M89" si="27">ATAN(K72/J72)*180/PI()</f>
        <v>0.72022924863674076</v>
      </c>
      <c r="N72" s="7">
        <f t="shared" ref="N72:N89" si="28">$K$2*M72+$K$3*M72*M72+$K$4*M72*M72*M72</f>
        <v>4.2014358575239753E-2</v>
      </c>
      <c r="O72" s="7">
        <f t="shared" ref="O72:O89" si="29">N72+$E$4</f>
        <v>5.8420143585752395</v>
      </c>
      <c r="P72" s="4">
        <v>10</v>
      </c>
      <c r="Q72" s="10">
        <f>P72/SUM(P71:P89)</f>
        <v>5.5555555555555552E-2</v>
      </c>
      <c r="R72" s="7">
        <f t="shared" ref="R72:R89" si="30">O72*(L72^2/E72^2)</f>
        <v>6.7744591431921135</v>
      </c>
    </row>
    <row r="73" spans="2:18" x14ac:dyDescent="0.25">
      <c r="E73" s="5">
        <f t="shared" si="21"/>
        <v>105</v>
      </c>
      <c r="F73" s="27">
        <f>D71*3.6</f>
        <v>8.1848694591561504</v>
      </c>
      <c r="G73" s="1">
        <v>20</v>
      </c>
      <c r="H73" s="5">
        <f t="shared" si="22"/>
        <v>7.6912614328649838</v>
      </c>
      <c r="I73" s="5">
        <f t="shared" si="23"/>
        <v>2.7993902255224752</v>
      </c>
      <c r="J73" s="5">
        <f t="shared" si="24"/>
        <v>112.69126143286499</v>
      </c>
      <c r="K73" s="5">
        <f t="shared" si="25"/>
        <v>2.7993902255224752</v>
      </c>
      <c r="L73" s="5">
        <f t="shared" si="26"/>
        <v>112.72602622715428</v>
      </c>
      <c r="M73" s="5">
        <f t="shared" si="27"/>
        <v>1.4230053254153168</v>
      </c>
      <c r="N73" s="7">
        <f t="shared" si="28"/>
        <v>0.1192644631510294</v>
      </c>
      <c r="O73" s="7">
        <f t="shared" si="29"/>
        <v>5.9192644631510296</v>
      </c>
      <c r="P73" s="4">
        <v>10</v>
      </c>
      <c r="Q73" s="10">
        <f>P73/SUM(P71:P89)</f>
        <v>5.5555555555555552E-2</v>
      </c>
      <c r="R73" s="7">
        <f t="shared" si="30"/>
        <v>6.8224056954614252</v>
      </c>
    </row>
    <row r="74" spans="2:18" x14ac:dyDescent="0.25">
      <c r="E74" s="5">
        <f t="shared" si="21"/>
        <v>105</v>
      </c>
      <c r="F74" s="27">
        <f>D71*3.6</f>
        <v>8.1848694591561504</v>
      </c>
      <c r="G74" s="1">
        <v>30</v>
      </c>
      <c r="H74" s="5">
        <f t="shared" si="22"/>
        <v>7.0883048782886258</v>
      </c>
      <c r="I74" s="5">
        <f t="shared" si="23"/>
        <v>4.0924347295780743</v>
      </c>
      <c r="J74" s="5">
        <f t="shared" si="24"/>
        <v>112.08830487828862</v>
      </c>
      <c r="K74" s="5">
        <f t="shared" si="25"/>
        <v>4.0924347295780743</v>
      </c>
      <c r="L74" s="5">
        <f t="shared" si="26"/>
        <v>112.16298904943662</v>
      </c>
      <c r="M74" s="5">
        <f t="shared" si="27"/>
        <v>2.0909864899932167</v>
      </c>
      <c r="N74" s="7">
        <f t="shared" si="28"/>
        <v>0.22180548476906228</v>
      </c>
      <c r="O74" s="7">
        <f t="shared" si="29"/>
        <v>6.0218054847690619</v>
      </c>
      <c r="P74" s="4">
        <v>10</v>
      </c>
      <c r="Q74" s="10">
        <f>P74/SUM(P71:P89)</f>
        <v>5.5555555555555552E-2</v>
      </c>
      <c r="R74" s="7">
        <f t="shared" si="30"/>
        <v>6.8714323232301195</v>
      </c>
    </row>
    <row r="75" spans="2:18" x14ac:dyDescent="0.25">
      <c r="E75" s="5">
        <f t="shared" si="21"/>
        <v>105</v>
      </c>
      <c r="F75" s="27">
        <f>D71*3.6</f>
        <v>8.1848694591561504</v>
      </c>
      <c r="G75" s="1">
        <v>40</v>
      </c>
      <c r="H75" s="5">
        <f t="shared" si="22"/>
        <v>6.2699737668408035</v>
      </c>
      <c r="I75" s="5">
        <f t="shared" si="23"/>
        <v>5.2611326752473389</v>
      </c>
      <c r="J75" s="5">
        <f t="shared" si="24"/>
        <v>111.26997376684081</v>
      </c>
      <c r="K75" s="5">
        <f t="shared" si="25"/>
        <v>5.2611326752473389</v>
      </c>
      <c r="L75" s="5">
        <f t="shared" si="26"/>
        <v>111.39428431970823</v>
      </c>
      <c r="M75" s="5">
        <f t="shared" si="27"/>
        <v>2.7070767649847181</v>
      </c>
      <c r="N75" s="7">
        <f t="shared" si="28"/>
        <v>0.3381884643756003</v>
      </c>
      <c r="O75" s="7">
        <f t="shared" si="29"/>
        <v>6.1381884643755997</v>
      </c>
      <c r="P75" s="4">
        <v>10</v>
      </c>
      <c r="Q75" s="10">
        <f>P75/SUM(P71:P89)</f>
        <v>5.5555555555555552E-2</v>
      </c>
      <c r="R75" s="7">
        <f t="shared" si="30"/>
        <v>6.9085584415314214</v>
      </c>
    </row>
    <row r="76" spans="2:18" x14ac:dyDescent="0.25">
      <c r="E76" s="5">
        <f t="shared" si="21"/>
        <v>105</v>
      </c>
      <c r="F76" s="27">
        <f>D71*3.6</f>
        <v>8.1848694591561504</v>
      </c>
      <c r="G76" s="1">
        <v>50</v>
      </c>
      <c r="H76" s="5">
        <f t="shared" si="22"/>
        <v>5.2611326752473397</v>
      </c>
      <c r="I76" s="5">
        <f t="shared" si="23"/>
        <v>6.2699737668408035</v>
      </c>
      <c r="J76" s="5">
        <f t="shared" si="24"/>
        <v>110.26113267524734</v>
      </c>
      <c r="K76" s="5">
        <f t="shared" si="25"/>
        <v>6.2699737668408035</v>
      </c>
      <c r="L76" s="5">
        <f t="shared" si="26"/>
        <v>110.43925909686902</v>
      </c>
      <c r="M76" s="5">
        <f t="shared" si="27"/>
        <v>3.2546062153086091</v>
      </c>
      <c r="N76" s="7">
        <f t="shared" si="28"/>
        <v>0.4566971450200405</v>
      </c>
      <c r="O76" s="7">
        <f t="shared" si="29"/>
        <v>6.2566971450200404</v>
      </c>
      <c r="P76" s="4">
        <v>10</v>
      </c>
      <c r="Q76" s="10">
        <f>P76/SUM(P71:P89)</f>
        <v>5.5555555555555552E-2</v>
      </c>
      <c r="R76" s="7">
        <f t="shared" si="30"/>
        <v>6.9217116667226817</v>
      </c>
    </row>
    <row r="77" spans="2:18" x14ac:dyDescent="0.25">
      <c r="E77" s="5">
        <f t="shared" si="21"/>
        <v>105</v>
      </c>
      <c r="F77" s="27">
        <f>D71*3.6</f>
        <v>8.1848694591561504</v>
      </c>
      <c r="G77" s="1">
        <v>60</v>
      </c>
      <c r="H77" s="5">
        <f t="shared" si="22"/>
        <v>4.0924347295780761</v>
      </c>
      <c r="I77" s="5">
        <f t="shared" si="23"/>
        <v>7.0883048782886249</v>
      </c>
      <c r="J77" s="5">
        <f t="shared" si="24"/>
        <v>109.09243472957807</v>
      </c>
      <c r="K77" s="5">
        <f t="shared" si="25"/>
        <v>7.0883048782886249</v>
      </c>
      <c r="L77" s="5">
        <f t="shared" si="26"/>
        <v>109.322474273476</v>
      </c>
      <c r="M77" s="5">
        <f t="shared" si="27"/>
        <v>3.7175801189688911</v>
      </c>
      <c r="N77" s="7">
        <f t="shared" si="28"/>
        <v>0.566354786280302</v>
      </c>
      <c r="O77" s="7">
        <f t="shared" si="29"/>
        <v>6.3663547862803016</v>
      </c>
      <c r="P77" s="4">
        <v>10</v>
      </c>
      <c r="Q77" s="10">
        <f>P77/SUM(P71:P89)</f>
        <v>5.5555555555555552E-2</v>
      </c>
      <c r="R77" s="7">
        <f t="shared" si="30"/>
        <v>6.901303774979187</v>
      </c>
    </row>
    <row r="78" spans="2:18" x14ac:dyDescent="0.25">
      <c r="E78" s="5">
        <f t="shared" si="21"/>
        <v>105</v>
      </c>
      <c r="F78" s="27">
        <f>D71*3.6</f>
        <v>8.1848694591561504</v>
      </c>
      <c r="G78" s="1">
        <v>70</v>
      </c>
      <c r="H78" s="5">
        <f t="shared" si="22"/>
        <v>2.7993902255224761</v>
      </c>
      <c r="I78" s="5">
        <f t="shared" si="23"/>
        <v>7.6912614328649829</v>
      </c>
      <c r="J78" s="5">
        <f t="shared" si="24"/>
        <v>107.79939022552247</v>
      </c>
      <c r="K78" s="5">
        <f t="shared" si="25"/>
        <v>7.6912614328649829</v>
      </c>
      <c r="L78" s="5">
        <f t="shared" si="26"/>
        <v>108.07341965267476</v>
      </c>
      <c r="M78" s="5">
        <f t="shared" si="27"/>
        <v>4.0810187813362608</v>
      </c>
      <c r="N78" s="7">
        <f t="shared" si="28"/>
        <v>0.65762516965355666</v>
      </c>
      <c r="O78" s="7">
        <f t="shared" si="29"/>
        <v>6.4576251696535563</v>
      </c>
      <c r="P78" s="4">
        <v>10</v>
      </c>
      <c r="Q78" s="10">
        <f>P78/SUM(P71:P89)</f>
        <v>5.5555555555555552E-2</v>
      </c>
      <c r="R78" s="7">
        <f t="shared" si="30"/>
        <v>6.8411958252408045</v>
      </c>
    </row>
    <row r="79" spans="2:18" x14ac:dyDescent="0.25">
      <c r="E79" s="5">
        <f t="shared" si="21"/>
        <v>105</v>
      </c>
      <c r="F79" s="27">
        <f>D71*3.6</f>
        <v>8.1848694591561504</v>
      </c>
      <c r="G79" s="1">
        <v>80</v>
      </c>
      <c r="H79" s="5">
        <f t="shared" si="22"/>
        <v>1.4212876660241798</v>
      </c>
      <c r="I79" s="5">
        <f t="shared" si="23"/>
        <v>8.0605229007698149</v>
      </c>
      <c r="J79" s="5">
        <f t="shared" si="24"/>
        <v>106.42128766602418</v>
      </c>
      <c r="K79" s="5">
        <f t="shared" si="25"/>
        <v>8.0605229007698149</v>
      </c>
      <c r="L79" s="5">
        <f t="shared" si="26"/>
        <v>106.72610972919657</v>
      </c>
      <c r="M79" s="5">
        <f t="shared" si="27"/>
        <v>4.3314061632399969</v>
      </c>
      <c r="N79" s="7">
        <f t="shared" si="28"/>
        <v>0.72280732924954538</v>
      </c>
      <c r="O79" s="7">
        <f t="shared" si="29"/>
        <v>6.5228073292495452</v>
      </c>
      <c r="P79" s="4">
        <v>10</v>
      </c>
      <c r="Q79" s="10">
        <f>P79/SUM(P71:P89)</f>
        <v>5.5555555555555552E-2</v>
      </c>
      <c r="R79" s="7">
        <f t="shared" si="30"/>
        <v>6.7390287768734813</v>
      </c>
    </row>
    <row r="80" spans="2:18" x14ac:dyDescent="0.25">
      <c r="E80" s="5">
        <f t="shared" si="21"/>
        <v>105</v>
      </c>
      <c r="F80" s="27">
        <f>D71*3.6</f>
        <v>8.1848694591561504</v>
      </c>
      <c r="G80" s="1">
        <v>90</v>
      </c>
      <c r="H80" s="5">
        <f t="shared" si="22"/>
        <v>5.0138400857569551E-16</v>
      </c>
      <c r="I80" s="5">
        <f t="shared" si="23"/>
        <v>8.1848694591561504</v>
      </c>
      <c r="J80" s="5">
        <f t="shared" si="24"/>
        <v>105</v>
      </c>
      <c r="K80" s="5">
        <f t="shared" si="25"/>
        <v>8.1848694591561504</v>
      </c>
      <c r="L80" s="5">
        <f t="shared" si="26"/>
        <v>105.31852680351842</v>
      </c>
      <c r="M80" s="5">
        <f t="shared" si="27"/>
        <v>4.4572577839526142</v>
      </c>
      <c r="N80" s="7">
        <f t="shared" si="28"/>
        <v>0.75620439530923533</v>
      </c>
      <c r="O80" s="7">
        <f t="shared" si="29"/>
        <v>6.5562043953092353</v>
      </c>
      <c r="P80" s="4">
        <v>10</v>
      </c>
      <c r="Q80" s="10">
        <f>P80/SUM(P71:P89)</f>
        <v>5.5555555555555552E-2</v>
      </c>
      <c r="R80" s="7">
        <f t="shared" si="30"/>
        <v>6.5960423837185234</v>
      </c>
    </row>
    <row r="81" spans="2:18" x14ac:dyDescent="0.25">
      <c r="E81" s="5">
        <f t="shared" si="21"/>
        <v>105</v>
      </c>
      <c r="F81" s="27">
        <f>D71*3.6</f>
        <v>8.1848694591561504</v>
      </c>
      <c r="G81" s="1">
        <v>100</v>
      </c>
      <c r="H81" s="5">
        <f t="shared" si="22"/>
        <v>-1.4212876660241789</v>
      </c>
      <c r="I81" s="5">
        <f t="shared" si="23"/>
        <v>8.0605229007698149</v>
      </c>
      <c r="J81" s="5">
        <f t="shared" si="24"/>
        <v>103.57871233397582</v>
      </c>
      <c r="K81" s="5">
        <f t="shared" si="25"/>
        <v>8.0605229007698149</v>
      </c>
      <c r="L81" s="5">
        <f t="shared" si="26"/>
        <v>103.89187493831434</v>
      </c>
      <c r="M81" s="5">
        <f t="shared" si="27"/>
        <v>4.4498045751710871</v>
      </c>
      <c r="N81" s="7">
        <f t="shared" si="28"/>
        <v>0.75421541220062982</v>
      </c>
      <c r="O81" s="7">
        <f t="shared" si="29"/>
        <v>6.5542154122006293</v>
      </c>
      <c r="P81" s="4">
        <v>10</v>
      </c>
      <c r="Q81" s="10">
        <f>P81/SUM(P71:P89)</f>
        <v>5.5555555555555552E-2</v>
      </c>
      <c r="R81" s="7">
        <f t="shared" si="30"/>
        <v>6.416604638110587</v>
      </c>
    </row>
    <row r="82" spans="2:18" x14ac:dyDescent="0.25">
      <c r="E82" s="5">
        <f t="shared" si="21"/>
        <v>105</v>
      </c>
      <c r="F82" s="27">
        <f>D71*3.6</f>
        <v>8.1848694591561504</v>
      </c>
      <c r="G82" s="1">
        <v>110</v>
      </c>
      <c r="H82" s="5">
        <f t="shared" si="22"/>
        <v>-2.7993902255224752</v>
      </c>
      <c r="I82" s="5">
        <f t="shared" si="23"/>
        <v>7.6912614328649838</v>
      </c>
      <c r="J82" s="5">
        <f t="shared" si="24"/>
        <v>102.20060977447753</v>
      </c>
      <c r="K82" s="5">
        <f t="shared" si="25"/>
        <v>7.6912614328649838</v>
      </c>
      <c r="L82" s="5">
        <f t="shared" si="26"/>
        <v>102.48960991585297</v>
      </c>
      <c r="M82" s="5">
        <f t="shared" si="27"/>
        <v>4.3037679048540616</v>
      </c>
      <c r="N82" s="7">
        <f t="shared" si="28"/>
        <v>0.71552785589277235</v>
      </c>
      <c r="O82" s="7">
        <f t="shared" si="29"/>
        <v>6.5155278558927723</v>
      </c>
      <c r="P82" s="4">
        <v>10</v>
      </c>
      <c r="Q82" s="10">
        <f>P82/SUM(P71:P89)</f>
        <v>5.5555555555555552E-2</v>
      </c>
      <c r="R82" s="7">
        <f t="shared" si="30"/>
        <v>6.2076995354557187</v>
      </c>
    </row>
    <row r="83" spans="2:18" x14ac:dyDescent="0.25">
      <c r="E83" s="5">
        <f t="shared" si="21"/>
        <v>105</v>
      </c>
      <c r="F83" s="27">
        <f>D71*3.6</f>
        <v>8.1848694591561504</v>
      </c>
      <c r="G83" s="1">
        <v>120</v>
      </c>
      <c r="H83" s="5">
        <f t="shared" si="22"/>
        <v>-4.0924347295780734</v>
      </c>
      <c r="I83" s="5">
        <f t="shared" si="23"/>
        <v>7.0883048782886258</v>
      </c>
      <c r="J83" s="5">
        <f t="shared" si="24"/>
        <v>100.90756527042193</v>
      </c>
      <c r="K83" s="5">
        <f t="shared" si="25"/>
        <v>7.0883048782886258</v>
      </c>
      <c r="L83" s="5">
        <f t="shared" si="26"/>
        <v>101.15621975366631</v>
      </c>
      <c r="M83" s="5">
        <f t="shared" si="27"/>
        <v>4.0181716407731454</v>
      </c>
      <c r="N83" s="7">
        <f t="shared" si="28"/>
        <v>0.64154676398156041</v>
      </c>
      <c r="O83" s="7">
        <f t="shared" si="29"/>
        <v>6.4415467639815605</v>
      </c>
      <c r="P83" s="4">
        <v>10</v>
      </c>
      <c r="Q83" s="10">
        <f>P83/SUM(P71:P89)</f>
        <v>5.5555555555555552E-2</v>
      </c>
      <c r="R83" s="7">
        <f t="shared" si="30"/>
        <v>5.9785621502275692</v>
      </c>
    </row>
    <row r="84" spans="2:18" x14ac:dyDescent="0.25">
      <c r="E84" s="5">
        <f t="shared" si="21"/>
        <v>105</v>
      </c>
      <c r="F84" s="27">
        <f>D71*3.6</f>
        <v>8.1848694591561504</v>
      </c>
      <c r="G84" s="1">
        <v>130</v>
      </c>
      <c r="H84" s="5">
        <f t="shared" si="22"/>
        <v>-5.2611326752473397</v>
      </c>
      <c r="I84" s="5">
        <f t="shared" si="23"/>
        <v>6.2699737668408035</v>
      </c>
      <c r="J84" s="5">
        <f t="shared" si="24"/>
        <v>99.738867324752661</v>
      </c>
      <c r="K84" s="5">
        <f t="shared" si="25"/>
        <v>6.2699737668408035</v>
      </c>
      <c r="L84" s="5">
        <f t="shared" si="26"/>
        <v>99.9357504913106</v>
      </c>
      <c r="M84" s="5">
        <f t="shared" si="27"/>
        <v>3.5971024722589191</v>
      </c>
      <c r="N84" s="7">
        <f t="shared" si="28"/>
        <v>0.5370637666901803</v>
      </c>
      <c r="O84" s="7">
        <f t="shared" si="29"/>
        <v>6.3370637666901803</v>
      </c>
      <c r="P84" s="4">
        <v>10</v>
      </c>
      <c r="Q84" s="10">
        <f>P84/SUM(P71:P89)</f>
        <v>5.5555555555555552E-2</v>
      </c>
      <c r="R84" s="7">
        <f t="shared" si="30"/>
        <v>5.7405200162891949</v>
      </c>
    </row>
    <row r="85" spans="2:18" x14ac:dyDescent="0.25">
      <c r="E85" s="5">
        <f t="shared" si="21"/>
        <v>105</v>
      </c>
      <c r="F85" s="27">
        <f>D71*3.6</f>
        <v>8.1848694591561504</v>
      </c>
      <c r="G85" s="1">
        <v>140</v>
      </c>
      <c r="H85" s="5">
        <f t="shared" si="22"/>
        <v>-6.2699737668408027</v>
      </c>
      <c r="I85" s="5">
        <f t="shared" si="23"/>
        <v>5.2611326752473406</v>
      </c>
      <c r="J85" s="5">
        <f t="shared" si="24"/>
        <v>98.730026233159194</v>
      </c>
      <c r="K85" s="5">
        <f t="shared" si="25"/>
        <v>5.2611326752473406</v>
      </c>
      <c r="L85" s="5">
        <f t="shared" si="26"/>
        <v>98.870104667825942</v>
      </c>
      <c r="M85" s="5">
        <f t="shared" si="27"/>
        <v>3.0502965395045254</v>
      </c>
      <c r="N85" s="7">
        <f t="shared" si="28"/>
        <v>0.41095966807786644</v>
      </c>
      <c r="O85" s="7">
        <f t="shared" si="29"/>
        <v>6.2109596680778658</v>
      </c>
      <c r="P85" s="4">
        <v>10</v>
      </c>
      <c r="Q85" s="10">
        <f>P85/SUM(P71:P89)</f>
        <v>5.5555555555555552E-2</v>
      </c>
      <c r="R85" s="7">
        <f t="shared" si="30"/>
        <v>5.5069368815049691</v>
      </c>
    </row>
    <row r="86" spans="2:18" x14ac:dyDescent="0.25">
      <c r="E86" s="5">
        <f t="shared" si="21"/>
        <v>105</v>
      </c>
      <c r="F86" s="27">
        <f>D71*3.6</f>
        <v>8.1848694591561504</v>
      </c>
      <c r="G86" s="1">
        <v>150</v>
      </c>
      <c r="H86" s="5">
        <f t="shared" si="22"/>
        <v>-7.0883048782886258</v>
      </c>
      <c r="I86" s="5">
        <f t="shared" si="23"/>
        <v>4.0924347295780743</v>
      </c>
      <c r="J86" s="5">
        <f t="shared" si="24"/>
        <v>97.911695121711375</v>
      </c>
      <c r="K86" s="5">
        <f t="shared" si="25"/>
        <v>4.0924347295780743</v>
      </c>
      <c r="L86" s="5">
        <f t="shared" si="26"/>
        <v>97.997183957615917</v>
      </c>
      <c r="M86" s="5">
        <f t="shared" si="27"/>
        <v>2.3934100523349002</v>
      </c>
      <c r="N86" s="7">
        <f t="shared" si="28"/>
        <v>0.27651617113493593</v>
      </c>
      <c r="O86" s="7">
        <f t="shared" si="29"/>
        <v>6.0765161711349354</v>
      </c>
      <c r="P86" s="4">
        <v>10</v>
      </c>
      <c r="Q86" s="10">
        <f>P86/SUM(P71:P89)</f>
        <v>5.5555555555555552E-2</v>
      </c>
      <c r="R86" s="7">
        <f t="shared" si="30"/>
        <v>5.2930165494112034</v>
      </c>
    </row>
    <row r="87" spans="2:18" x14ac:dyDescent="0.25">
      <c r="E87" s="5">
        <f t="shared" si="21"/>
        <v>105</v>
      </c>
      <c r="F87" s="27">
        <f>D71*3.6</f>
        <v>8.1848694591561504</v>
      </c>
      <c r="G87" s="1">
        <v>160</v>
      </c>
      <c r="H87" s="5">
        <f t="shared" si="22"/>
        <v>-7.6912614328649829</v>
      </c>
      <c r="I87" s="5">
        <f t="shared" si="23"/>
        <v>2.7993902255224765</v>
      </c>
      <c r="J87" s="5">
        <f t="shared" si="24"/>
        <v>97.308738567135023</v>
      </c>
      <c r="K87" s="5">
        <f t="shared" si="25"/>
        <v>2.7993902255224765</v>
      </c>
      <c r="L87" s="5">
        <f t="shared" si="26"/>
        <v>97.348996847228904</v>
      </c>
      <c r="M87" s="5">
        <f t="shared" si="27"/>
        <v>1.6478378203825446</v>
      </c>
      <c r="N87" s="7">
        <f t="shared" si="28"/>
        <v>0.15080691939104579</v>
      </c>
      <c r="O87" s="7">
        <f t="shared" si="29"/>
        <v>5.950806919391046</v>
      </c>
      <c r="P87" s="4">
        <v>10</v>
      </c>
      <c r="Q87" s="10">
        <f>P87/SUM(P71:P89)</f>
        <v>5.5555555555555552E-2</v>
      </c>
      <c r="R87" s="7">
        <f t="shared" si="30"/>
        <v>5.1151717731732909</v>
      </c>
    </row>
    <row r="88" spans="2:18" x14ac:dyDescent="0.25">
      <c r="E88" s="5">
        <f t="shared" si="21"/>
        <v>105</v>
      </c>
      <c r="F88" s="27">
        <f>D71*3.6</f>
        <v>8.1848694591561504</v>
      </c>
      <c r="G88" s="1">
        <v>170</v>
      </c>
      <c r="H88" s="5">
        <f t="shared" si="22"/>
        <v>-8.0605229007698149</v>
      </c>
      <c r="I88" s="5">
        <f t="shared" si="23"/>
        <v>1.4212876660241787</v>
      </c>
      <c r="J88" s="5">
        <f t="shared" si="24"/>
        <v>96.939477099230189</v>
      </c>
      <c r="K88" s="5">
        <f t="shared" si="25"/>
        <v>1.4212876660241787</v>
      </c>
      <c r="L88" s="5">
        <f t="shared" si="26"/>
        <v>96.949895713723009</v>
      </c>
      <c r="M88" s="5">
        <f t="shared" si="27"/>
        <v>0.83998751445025788</v>
      </c>
      <c r="N88" s="7">
        <f t="shared" si="28"/>
        <v>5.2772120723178904E-2</v>
      </c>
      <c r="O88" s="7">
        <f t="shared" si="29"/>
        <v>5.8527721207231789</v>
      </c>
      <c r="P88" s="4">
        <v>10</v>
      </c>
      <c r="Q88" s="10">
        <f>P88/SUM(P71:P89)</f>
        <v>5.5555555555555552E-2</v>
      </c>
      <c r="R88" s="7">
        <f t="shared" si="30"/>
        <v>4.9897376214751645</v>
      </c>
    </row>
    <row r="89" spans="2:18" x14ac:dyDescent="0.25">
      <c r="E89" s="5">
        <f t="shared" si="21"/>
        <v>105</v>
      </c>
      <c r="F89" s="27">
        <f>D71*3.6</f>
        <v>8.1848694591561504</v>
      </c>
      <c r="G89" s="1">
        <v>180</v>
      </c>
      <c r="H89" s="5">
        <f t="shared" si="22"/>
        <v>-8.1848694591561504</v>
      </c>
      <c r="I89" s="5">
        <f t="shared" si="23"/>
        <v>1.002768017151391E-15</v>
      </c>
      <c r="J89" s="5">
        <f t="shared" si="24"/>
        <v>96.815130540843853</v>
      </c>
      <c r="K89" s="5">
        <f t="shared" si="25"/>
        <v>1.002768017151391E-15</v>
      </c>
      <c r="L89" s="5">
        <f t="shared" si="26"/>
        <v>96.815130540843853</v>
      </c>
      <c r="M89" s="5">
        <f t="shared" si="27"/>
        <v>5.9344417440245361E-16</v>
      </c>
      <c r="N89" s="7">
        <f t="shared" si="28"/>
        <v>1.7828249887398527E-17</v>
      </c>
      <c r="O89" s="7">
        <f t="shared" si="29"/>
        <v>5.8</v>
      </c>
      <c r="P89" s="4">
        <v>5</v>
      </c>
      <c r="Q89" s="10">
        <f>P89/SUM(P71:P89)</f>
        <v>2.7777777777777776E-2</v>
      </c>
      <c r="R89" s="7">
        <f t="shared" si="30"/>
        <v>4.9310098058517626</v>
      </c>
    </row>
    <row r="90" spans="2:18" x14ac:dyDescent="0.25">
      <c r="R90" s="7">
        <f>SUMPRODUCT(Q71:Q89,R71:R89)</f>
        <v>6.2477572333245392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1">$M$4</f>
        <v>105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113.75462129746865</v>
      </c>
      <c r="K94" s="5">
        <f>I94</f>
        <v>0</v>
      </c>
      <c r="L94" s="5">
        <f>SQRT(J94^2+K94^2)</f>
        <v>113.75462129746865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6.8074975442972292</v>
      </c>
    </row>
    <row r="95" spans="2:18" x14ac:dyDescent="0.25">
      <c r="E95" s="5">
        <f t="shared" si="31"/>
        <v>105</v>
      </c>
      <c r="F95" s="27">
        <f>D94*3.6</f>
        <v>8.7546212974686508</v>
      </c>
      <c r="G95" s="1">
        <v>10</v>
      </c>
      <c r="H95" s="5">
        <f t="shared" ref="H95:H112" si="32">$F95*COS($G95*PI()/180)</f>
        <v>8.6216189284329232</v>
      </c>
      <c r="I95" s="5">
        <f t="shared" ref="I95:I112" si="33">$F95*SIN($G95*PI()/180)</f>
        <v>1.5202240344695284</v>
      </c>
      <c r="J95" s="5">
        <f t="shared" ref="J95:J112" si="34">E95+H95</f>
        <v>113.62161892843292</v>
      </c>
      <c r="K95" s="5">
        <f t="shared" ref="K95:K112" si="35">I95</f>
        <v>1.5202240344695284</v>
      </c>
      <c r="L95" s="5">
        <f t="shared" ref="L95:L112" si="36">SQRT(J95^2+K95^2)</f>
        <v>113.6317885498288</v>
      </c>
      <c r="M95" s="5">
        <f t="shared" ref="M95:M112" si="37">ATAN(K95/J95)*180/PI()</f>
        <v>0.76655503483156062</v>
      </c>
      <c r="N95" s="7">
        <f t="shared" ref="N95:N112" si="38">$K$2*M95+$K$3*M95*M95+$K$4*M95*M95*M95</f>
        <v>4.6053763928990701E-2</v>
      </c>
      <c r="O95" s="7">
        <f t="shared" ref="O95:O112" si="39">N95+$E$4</f>
        <v>5.8460537639289907</v>
      </c>
      <c r="P95" s="4">
        <v>10</v>
      </c>
      <c r="Q95" s="10">
        <f>P95/SUM(P94:P112)</f>
        <v>5.5555555555555552E-2</v>
      </c>
      <c r="R95" s="7">
        <f t="shared" ref="R95:R112" si="40">O95*(L95^2/E95^2)</f>
        <v>6.846740878465007</v>
      </c>
    </row>
    <row r="96" spans="2:18" x14ac:dyDescent="0.25">
      <c r="E96" s="5">
        <f t="shared" si="31"/>
        <v>105</v>
      </c>
      <c r="F96" s="27">
        <f>D94*3.6</f>
        <v>8.7546212974686508</v>
      </c>
      <c r="G96" s="1">
        <v>20</v>
      </c>
      <c r="H96" s="5">
        <f t="shared" si="32"/>
        <v>8.2266530310064461</v>
      </c>
      <c r="I96" s="5">
        <f t="shared" si="33"/>
        <v>2.9942568309221795</v>
      </c>
      <c r="J96" s="5">
        <f t="shared" si="34"/>
        <v>113.22665303100645</v>
      </c>
      <c r="K96" s="5">
        <f t="shared" si="35"/>
        <v>2.9942568309221795</v>
      </c>
      <c r="L96" s="5">
        <f t="shared" si="36"/>
        <v>113.26623738154917</v>
      </c>
      <c r="M96" s="5">
        <f t="shared" si="37"/>
        <v>1.5148226989776448</v>
      </c>
      <c r="N96" s="7">
        <f t="shared" si="38"/>
        <v>0.13176659960164261</v>
      </c>
      <c r="O96" s="7">
        <f t="shared" si="39"/>
        <v>5.9317665996016427</v>
      </c>
      <c r="P96" s="4">
        <v>10</v>
      </c>
      <c r="Q96" s="10">
        <f>P96/SUM(P94:P112)</f>
        <v>5.5555555555555552E-2</v>
      </c>
      <c r="R96" s="7">
        <f t="shared" si="40"/>
        <v>6.9024998165543074</v>
      </c>
    </row>
    <row r="97" spans="5:18" x14ac:dyDescent="0.25">
      <c r="E97" s="5">
        <f t="shared" si="31"/>
        <v>105</v>
      </c>
      <c r="F97" s="27">
        <f>D94*3.6</f>
        <v>8.7546212974686508</v>
      </c>
      <c r="G97" s="1">
        <v>30</v>
      </c>
      <c r="H97" s="5">
        <f t="shared" si="32"/>
        <v>7.5817244441201348</v>
      </c>
      <c r="I97" s="5">
        <f t="shared" si="33"/>
        <v>4.3773106487343245</v>
      </c>
      <c r="J97" s="5">
        <f t="shared" si="34"/>
        <v>112.58172444412014</v>
      </c>
      <c r="K97" s="5">
        <f t="shared" si="35"/>
        <v>4.3773106487343245</v>
      </c>
      <c r="L97" s="5">
        <f t="shared" si="36"/>
        <v>112.66678981548787</v>
      </c>
      <c r="M97" s="5">
        <f t="shared" si="37"/>
        <v>2.2266061283174685</v>
      </c>
      <c r="N97" s="7">
        <f t="shared" si="38"/>
        <v>0.24574010211325106</v>
      </c>
      <c r="O97" s="7">
        <f t="shared" si="39"/>
        <v>6.0457401021132506</v>
      </c>
      <c r="P97" s="4">
        <v>10</v>
      </c>
      <c r="Q97" s="10">
        <f>P97/SUM(P94:P112)</f>
        <v>5.5555555555555552E-2</v>
      </c>
      <c r="R97" s="7">
        <f t="shared" si="40"/>
        <v>6.9608570634911233</v>
      </c>
    </row>
    <row r="98" spans="5:18" x14ac:dyDescent="0.25">
      <c r="E98" s="5">
        <f t="shared" si="31"/>
        <v>105</v>
      </c>
      <c r="F98" s="27">
        <f>D94*3.6</f>
        <v>8.7546212974686508</v>
      </c>
      <c r="G98" s="1">
        <v>40</v>
      </c>
      <c r="H98" s="5">
        <f t="shared" si="32"/>
        <v>6.7064289965369177</v>
      </c>
      <c r="I98" s="5">
        <f t="shared" si="33"/>
        <v>5.6273620975107432</v>
      </c>
      <c r="J98" s="5">
        <f t="shared" si="34"/>
        <v>111.70642899653691</v>
      </c>
      <c r="K98" s="5">
        <f t="shared" si="35"/>
        <v>5.6273620975107432</v>
      </c>
      <c r="L98" s="5">
        <f t="shared" si="36"/>
        <v>111.84808216207753</v>
      </c>
      <c r="M98" s="5">
        <f t="shared" si="37"/>
        <v>2.8839142800397299</v>
      </c>
      <c r="N98" s="7">
        <f t="shared" si="38"/>
        <v>0.3750230623362335</v>
      </c>
      <c r="O98" s="7">
        <f t="shared" si="39"/>
        <v>6.1750230623362334</v>
      </c>
      <c r="P98" s="4">
        <v>10</v>
      </c>
      <c r="Q98" s="10">
        <f>P98/SUM(P94:P112)</f>
        <v>5.5555555555555552E-2</v>
      </c>
      <c r="R98" s="7">
        <f t="shared" si="40"/>
        <v>7.0067572126320785</v>
      </c>
    </row>
    <row r="99" spans="5:18" x14ac:dyDescent="0.25">
      <c r="E99" s="5">
        <f t="shared" si="31"/>
        <v>105</v>
      </c>
      <c r="F99" s="27">
        <f>D94*3.6</f>
        <v>8.7546212974686508</v>
      </c>
      <c r="G99" s="1">
        <v>50</v>
      </c>
      <c r="H99" s="5">
        <f t="shared" si="32"/>
        <v>5.6273620975107441</v>
      </c>
      <c r="I99" s="5">
        <f t="shared" si="33"/>
        <v>6.7064289965369177</v>
      </c>
      <c r="J99" s="5">
        <f t="shared" si="34"/>
        <v>110.62736209751074</v>
      </c>
      <c r="K99" s="5">
        <f t="shared" si="35"/>
        <v>6.7064289965369177</v>
      </c>
      <c r="L99" s="5">
        <f t="shared" si="36"/>
        <v>110.83045355198789</v>
      </c>
      <c r="M99" s="5">
        <f t="shared" si="37"/>
        <v>3.469127333911465</v>
      </c>
      <c r="N99" s="7">
        <f t="shared" si="38"/>
        <v>0.50651740087719865</v>
      </c>
      <c r="O99" s="7">
        <f t="shared" si="39"/>
        <v>6.3065174008771985</v>
      </c>
      <c r="P99" s="4">
        <v>10</v>
      </c>
      <c r="Q99" s="10">
        <f>P99/SUM(P94:P112)</f>
        <v>5.5555555555555552E-2</v>
      </c>
      <c r="R99" s="7">
        <f t="shared" si="40"/>
        <v>7.0263409714896596</v>
      </c>
    </row>
    <row r="100" spans="5:18" x14ac:dyDescent="0.25">
      <c r="E100" s="5">
        <f t="shared" si="31"/>
        <v>105</v>
      </c>
      <c r="F100" s="27">
        <f>D94*3.6</f>
        <v>8.7546212974686508</v>
      </c>
      <c r="G100" s="1">
        <v>60</v>
      </c>
      <c r="H100" s="5">
        <f t="shared" si="32"/>
        <v>4.3773106487343263</v>
      </c>
      <c r="I100" s="5">
        <f t="shared" si="33"/>
        <v>7.5817244441201339</v>
      </c>
      <c r="J100" s="5">
        <f t="shared" si="34"/>
        <v>109.37731064873432</v>
      </c>
      <c r="K100" s="5">
        <f t="shared" si="35"/>
        <v>7.5817244441201339</v>
      </c>
      <c r="L100" s="5">
        <f t="shared" si="36"/>
        <v>109.63976755856562</v>
      </c>
      <c r="M100" s="5">
        <f t="shared" si="37"/>
        <v>3.965237965388889</v>
      </c>
      <c r="N100" s="7">
        <f t="shared" si="38"/>
        <v>0.62809721965904231</v>
      </c>
      <c r="O100" s="7">
        <f t="shared" si="39"/>
        <v>6.4280972196590422</v>
      </c>
      <c r="P100" s="4">
        <v>10</v>
      </c>
      <c r="Q100" s="10">
        <f>P100/SUM(P94:P112)</f>
        <v>5.5555555555555552E-2</v>
      </c>
      <c r="R100" s="7">
        <f t="shared" si="40"/>
        <v>7.0087416327679302</v>
      </c>
    </row>
    <row r="101" spans="5:18" x14ac:dyDescent="0.25">
      <c r="E101" s="5">
        <f t="shared" si="31"/>
        <v>105</v>
      </c>
      <c r="F101" s="27">
        <f>D94*3.6</f>
        <v>8.7546212974686508</v>
      </c>
      <c r="G101" s="1">
        <v>70</v>
      </c>
      <c r="H101" s="5">
        <f t="shared" si="32"/>
        <v>2.9942568309221809</v>
      </c>
      <c r="I101" s="5">
        <f t="shared" si="33"/>
        <v>8.2266530310064461</v>
      </c>
      <c r="J101" s="5">
        <f t="shared" si="34"/>
        <v>107.99425683092218</v>
      </c>
      <c r="K101" s="5">
        <f t="shared" si="35"/>
        <v>8.2266530310064461</v>
      </c>
      <c r="L101" s="5">
        <f t="shared" si="36"/>
        <v>108.30714347888485</v>
      </c>
      <c r="M101" s="5">
        <f t="shared" si="37"/>
        <v>4.3561938966982821</v>
      </c>
      <c r="N101" s="7">
        <f t="shared" si="38"/>
        <v>0.729353102835268</v>
      </c>
      <c r="O101" s="7">
        <f t="shared" si="39"/>
        <v>6.5293531028352678</v>
      </c>
      <c r="P101" s="4">
        <v>10</v>
      </c>
      <c r="Q101" s="10">
        <f>P101/SUM(P94:P112)</f>
        <v>5.5555555555555552E-2</v>
      </c>
      <c r="R101" s="7">
        <f t="shared" si="40"/>
        <v>6.9471353622512604</v>
      </c>
    </row>
    <row r="102" spans="5:18" x14ac:dyDescent="0.25">
      <c r="E102" s="5">
        <f t="shared" si="31"/>
        <v>105</v>
      </c>
      <c r="F102" s="27">
        <f>D94*3.6</f>
        <v>8.7546212974686508</v>
      </c>
      <c r="G102" s="1">
        <v>80</v>
      </c>
      <c r="H102" s="5">
        <f t="shared" si="32"/>
        <v>1.520224034469529</v>
      </c>
      <c r="I102" s="5">
        <f t="shared" si="33"/>
        <v>8.6216189284329232</v>
      </c>
      <c r="J102" s="5">
        <f t="shared" si="34"/>
        <v>106.52022403446954</v>
      </c>
      <c r="K102" s="5">
        <f t="shared" si="35"/>
        <v>8.6216189284329232</v>
      </c>
      <c r="L102" s="5">
        <f t="shared" si="36"/>
        <v>106.86856619839482</v>
      </c>
      <c r="M102" s="5">
        <f t="shared" si="37"/>
        <v>4.6273643752174802</v>
      </c>
      <c r="N102" s="7">
        <f t="shared" si="38"/>
        <v>0.80196159938293399</v>
      </c>
      <c r="O102" s="7">
        <f t="shared" si="39"/>
        <v>6.6019615993829337</v>
      </c>
      <c r="P102" s="4">
        <v>10</v>
      </c>
      <c r="Q102" s="10">
        <f>P102/SUM(P94:P112)</f>
        <v>5.5555555555555552E-2</v>
      </c>
      <c r="R102" s="7">
        <f t="shared" si="40"/>
        <v>6.8390276756668298</v>
      </c>
    </row>
    <row r="103" spans="5:18" x14ac:dyDescent="0.25">
      <c r="E103" s="5">
        <f t="shared" si="31"/>
        <v>105</v>
      </c>
      <c r="F103" s="27">
        <f>D94*3.6</f>
        <v>8.7546212974686508</v>
      </c>
      <c r="G103" s="1">
        <v>90</v>
      </c>
      <c r="H103" s="5">
        <f t="shared" si="32"/>
        <v>5.3628553779519076E-16</v>
      </c>
      <c r="I103" s="5">
        <f t="shared" si="33"/>
        <v>8.7546212974686508</v>
      </c>
      <c r="J103" s="5">
        <f t="shared" si="34"/>
        <v>105</v>
      </c>
      <c r="K103" s="5">
        <f t="shared" si="35"/>
        <v>8.7546212974686508</v>
      </c>
      <c r="L103" s="5">
        <f t="shared" si="36"/>
        <v>105.36433644294492</v>
      </c>
      <c r="M103" s="5">
        <f t="shared" si="37"/>
        <v>4.766146012708206</v>
      </c>
      <c r="N103" s="7">
        <f t="shared" si="38"/>
        <v>0.83977770714356514</v>
      </c>
      <c r="O103" s="7">
        <f t="shared" si="39"/>
        <v>6.6397777071435646</v>
      </c>
      <c r="P103" s="4">
        <v>10</v>
      </c>
      <c r="Q103" s="10">
        <f>P103/SUM(P94:P112)</f>
        <v>5.5555555555555552E-2</v>
      </c>
      <c r="R103" s="7">
        <f t="shared" si="40"/>
        <v>6.6859359927937492</v>
      </c>
    </row>
    <row r="104" spans="5:18" x14ac:dyDescent="0.25">
      <c r="E104" s="5">
        <f t="shared" si="31"/>
        <v>105</v>
      </c>
      <c r="F104" s="27">
        <f>D94*3.6</f>
        <v>8.7546212974686508</v>
      </c>
      <c r="G104" s="1">
        <v>100</v>
      </c>
      <c r="H104" s="5">
        <f t="shared" si="32"/>
        <v>-1.5202240344695281</v>
      </c>
      <c r="I104" s="5">
        <f t="shared" si="33"/>
        <v>8.6216189284329232</v>
      </c>
      <c r="J104" s="5">
        <f t="shared" si="34"/>
        <v>103.47977596553048</v>
      </c>
      <c r="K104" s="5">
        <f t="shared" si="35"/>
        <v>8.6216189284329232</v>
      </c>
      <c r="L104" s="5">
        <f t="shared" si="36"/>
        <v>103.83831829735828</v>
      </c>
      <c r="M104" s="5">
        <f t="shared" si="37"/>
        <v>4.7627092519878751</v>
      </c>
      <c r="N104" s="7">
        <f t="shared" si="38"/>
        <v>0.83883627615751188</v>
      </c>
      <c r="O104" s="7">
        <f t="shared" si="39"/>
        <v>6.6388362761575115</v>
      </c>
      <c r="P104" s="4">
        <v>10</v>
      </c>
      <c r="Q104" s="10">
        <f>P104/SUM(P94:P112)</f>
        <v>5.5555555555555552E-2</v>
      </c>
      <c r="R104" s="7">
        <f t="shared" si="40"/>
        <v>6.4927495701768736</v>
      </c>
    </row>
    <row r="105" spans="5:18" x14ac:dyDescent="0.25">
      <c r="E105" s="5">
        <f t="shared" si="31"/>
        <v>105</v>
      </c>
      <c r="F105" s="27">
        <f>D94*3.6</f>
        <v>8.7546212974686508</v>
      </c>
      <c r="G105" s="1">
        <v>110</v>
      </c>
      <c r="H105" s="5">
        <f t="shared" si="32"/>
        <v>-2.9942568309221795</v>
      </c>
      <c r="I105" s="5">
        <f t="shared" si="33"/>
        <v>8.2266530310064461</v>
      </c>
      <c r="J105" s="5">
        <f t="shared" si="34"/>
        <v>102.00574316907782</v>
      </c>
      <c r="K105" s="5">
        <f t="shared" si="35"/>
        <v>8.2266530310064461</v>
      </c>
      <c r="L105" s="5">
        <f t="shared" si="36"/>
        <v>102.33694083549905</v>
      </c>
      <c r="M105" s="5">
        <f t="shared" si="37"/>
        <v>4.6108632911629366</v>
      </c>
      <c r="N105" s="7">
        <f t="shared" si="38"/>
        <v>0.7974934326228359</v>
      </c>
      <c r="O105" s="7">
        <f t="shared" si="39"/>
        <v>6.5974934326228354</v>
      </c>
      <c r="P105" s="4">
        <v>10</v>
      </c>
      <c r="Q105" s="10">
        <f>P105/SUM(P94:P112)</f>
        <v>5.5555555555555552E-2</v>
      </c>
      <c r="R105" s="7">
        <f t="shared" si="40"/>
        <v>6.2670798666984444</v>
      </c>
    </row>
    <row r="106" spans="5:18" x14ac:dyDescent="0.25">
      <c r="E106" s="5">
        <f t="shared" si="31"/>
        <v>105</v>
      </c>
      <c r="F106" s="27">
        <f>D94*3.6</f>
        <v>8.7546212974686508</v>
      </c>
      <c r="G106" s="1">
        <v>120</v>
      </c>
      <c r="H106" s="5">
        <f t="shared" si="32"/>
        <v>-4.3773106487343236</v>
      </c>
      <c r="I106" s="5">
        <f t="shared" si="33"/>
        <v>7.5817244441201348</v>
      </c>
      <c r="J106" s="5">
        <f t="shared" si="34"/>
        <v>100.62268935126568</v>
      </c>
      <c r="K106" s="5">
        <f t="shared" si="35"/>
        <v>7.5817244441201348</v>
      </c>
      <c r="L106" s="5">
        <f t="shared" si="36"/>
        <v>100.90791920274584</v>
      </c>
      <c r="M106" s="5">
        <f t="shared" si="37"/>
        <v>4.308983639303678</v>
      </c>
      <c r="N106" s="7">
        <f t="shared" si="38"/>
        <v>0.71690004746389213</v>
      </c>
      <c r="O106" s="7">
        <f t="shared" si="39"/>
        <v>6.5169000474638921</v>
      </c>
      <c r="P106" s="4">
        <v>10</v>
      </c>
      <c r="Q106" s="10">
        <f>P106/SUM(P94:P112)</f>
        <v>5.5555555555555552E-2</v>
      </c>
      <c r="R106" s="7">
        <f t="shared" si="40"/>
        <v>6.0188422863533111</v>
      </c>
    </row>
    <row r="107" spans="5:18" x14ac:dyDescent="0.25">
      <c r="E107" s="5">
        <f t="shared" si="31"/>
        <v>105</v>
      </c>
      <c r="F107" s="27">
        <f>D94*3.6</f>
        <v>8.7546212974686508</v>
      </c>
      <c r="G107" s="1">
        <v>130</v>
      </c>
      <c r="H107" s="5">
        <f t="shared" si="32"/>
        <v>-5.6273620975107441</v>
      </c>
      <c r="I107" s="5">
        <f t="shared" si="33"/>
        <v>6.7064289965369177</v>
      </c>
      <c r="J107" s="5">
        <f t="shared" si="34"/>
        <v>99.372637902489259</v>
      </c>
      <c r="K107" s="5">
        <f t="shared" si="35"/>
        <v>6.7064289965369177</v>
      </c>
      <c r="L107" s="5">
        <f t="shared" si="36"/>
        <v>99.598681485172449</v>
      </c>
      <c r="M107" s="5">
        <f t="shared" si="37"/>
        <v>3.8609048466545879</v>
      </c>
      <c r="N107" s="7">
        <f t="shared" si="38"/>
        <v>0.60184373323560925</v>
      </c>
      <c r="O107" s="7">
        <f t="shared" si="39"/>
        <v>6.4018437332356086</v>
      </c>
      <c r="P107" s="4">
        <v>10</v>
      </c>
      <c r="Q107" s="10">
        <f>P107/SUM(P94:P112)</f>
        <v>5.5555555555555552E-2</v>
      </c>
      <c r="R107" s="7">
        <f t="shared" si="40"/>
        <v>5.7601480913730212</v>
      </c>
    </row>
    <row r="108" spans="5:18" x14ac:dyDescent="0.25">
      <c r="E108" s="5">
        <f t="shared" si="31"/>
        <v>105</v>
      </c>
      <c r="F108" s="27">
        <f>D94*3.6</f>
        <v>8.7546212974686508</v>
      </c>
      <c r="G108" s="1">
        <v>140</v>
      </c>
      <c r="H108" s="5">
        <f t="shared" si="32"/>
        <v>-6.7064289965369168</v>
      </c>
      <c r="I108" s="5">
        <f t="shared" si="33"/>
        <v>5.627362097510745</v>
      </c>
      <c r="J108" s="5">
        <f t="shared" si="34"/>
        <v>98.293571003463086</v>
      </c>
      <c r="K108" s="5">
        <f t="shared" si="35"/>
        <v>5.627362097510745</v>
      </c>
      <c r="L108" s="5">
        <f t="shared" si="36"/>
        <v>98.454524044298438</v>
      </c>
      <c r="M108" s="5">
        <f t="shared" si="37"/>
        <v>3.2766387859732204</v>
      </c>
      <c r="N108" s="7">
        <f t="shared" si="38"/>
        <v>0.46173120743437668</v>
      </c>
      <c r="O108" s="7">
        <f t="shared" si="39"/>
        <v>6.2617312074343765</v>
      </c>
      <c r="P108" s="4">
        <v>10</v>
      </c>
      <c r="Q108" s="10">
        <f>P108/SUM(P94:P112)</f>
        <v>5.5555555555555552E-2</v>
      </c>
      <c r="R108" s="7">
        <f t="shared" si="40"/>
        <v>5.5053784298788297</v>
      </c>
    </row>
    <row r="109" spans="5:18" x14ac:dyDescent="0.25">
      <c r="E109" s="5">
        <f t="shared" si="31"/>
        <v>105</v>
      </c>
      <c r="F109" s="27">
        <f>D94*3.6</f>
        <v>8.7546212974686508</v>
      </c>
      <c r="G109" s="1">
        <v>150</v>
      </c>
      <c r="H109" s="5">
        <f t="shared" si="32"/>
        <v>-7.5817244441201348</v>
      </c>
      <c r="I109" s="5">
        <f t="shared" si="33"/>
        <v>4.3773106487343245</v>
      </c>
      <c r="J109" s="5">
        <f t="shared" si="34"/>
        <v>97.418275555879859</v>
      </c>
      <c r="K109" s="5">
        <f t="shared" si="35"/>
        <v>4.3773106487343245</v>
      </c>
      <c r="L109" s="5">
        <f t="shared" si="36"/>
        <v>97.516569160306602</v>
      </c>
      <c r="M109" s="5">
        <f t="shared" si="37"/>
        <v>2.5727497241152184</v>
      </c>
      <c r="N109" s="7">
        <f t="shared" si="38"/>
        <v>0.3111878892785872</v>
      </c>
      <c r="O109" s="7">
        <f t="shared" si="39"/>
        <v>6.1111878892785869</v>
      </c>
      <c r="P109" s="4">
        <v>10</v>
      </c>
      <c r="Q109" s="10">
        <f>P109/SUM(P94:P112)</f>
        <v>5.5555555555555552E-2</v>
      </c>
      <c r="R109" s="7">
        <f t="shared" si="40"/>
        <v>5.2711316747667532</v>
      </c>
    </row>
    <row r="110" spans="5:18" x14ac:dyDescent="0.25">
      <c r="E110" s="5">
        <f t="shared" si="31"/>
        <v>105</v>
      </c>
      <c r="F110" s="27">
        <f>D94*3.6</f>
        <v>8.7546212974686508</v>
      </c>
      <c r="G110" s="1">
        <v>160</v>
      </c>
      <c r="H110" s="5">
        <f t="shared" si="32"/>
        <v>-8.2266530310064461</v>
      </c>
      <c r="I110" s="5">
        <f t="shared" si="33"/>
        <v>2.9942568309221813</v>
      </c>
      <c r="J110" s="5">
        <f t="shared" si="34"/>
        <v>96.77334696899355</v>
      </c>
      <c r="K110" s="5">
        <f t="shared" si="35"/>
        <v>2.9942568309221813</v>
      </c>
      <c r="L110" s="5">
        <f t="shared" si="36"/>
        <v>96.819658425088122</v>
      </c>
      <c r="M110" s="5">
        <f t="shared" si="37"/>
        <v>1.7722189983703946</v>
      </c>
      <c r="N110" s="7">
        <f t="shared" si="38"/>
        <v>0.16958158669638634</v>
      </c>
      <c r="O110" s="7">
        <f t="shared" si="39"/>
        <v>5.9695815866963864</v>
      </c>
      <c r="P110" s="4">
        <v>10</v>
      </c>
      <c r="Q110" s="10">
        <f>P110/SUM(P94:P112)</f>
        <v>5.5555555555555552E-2</v>
      </c>
      <c r="R110" s="7">
        <f t="shared" si="40"/>
        <v>5.0756584065229076</v>
      </c>
    </row>
    <row r="111" spans="5:18" x14ac:dyDescent="0.25">
      <c r="E111" s="5">
        <f t="shared" si="31"/>
        <v>105</v>
      </c>
      <c r="F111" s="27">
        <f>D94*3.6</f>
        <v>8.7546212974686508</v>
      </c>
      <c r="G111" s="1">
        <v>170</v>
      </c>
      <c r="H111" s="5">
        <f t="shared" si="32"/>
        <v>-8.6216189284329232</v>
      </c>
      <c r="I111" s="5">
        <f t="shared" si="33"/>
        <v>1.5202240344695279</v>
      </c>
      <c r="J111" s="5">
        <f t="shared" si="34"/>
        <v>96.378381071567077</v>
      </c>
      <c r="K111" s="5">
        <f t="shared" si="35"/>
        <v>1.5202240344695279</v>
      </c>
      <c r="L111" s="5">
        <f t="shared" si="36"/>
        <v>96.390369949965319</v>
      </c>
      <c r="M111" s="5">
        <f t="shared" si="37"/>
        <v>0.90367982334528707</v>
      </c>
      <c r="N111" s="7">
        <f t="shared" si="38"/>
        <v>5.8909136410430454E-2</v>
      </c>
      <c r="O111" s="7">
        <f t="shared" si="39"/>
        <v>5.8589091364104302</v>
      </c>
      <c r="P111" s="4">
        <v>10</v>
      </c>
      <c r="Q111" s="10">
        <f>P111/SUM(P94:P112)</f>
        <v>5.5555555555555552E-2</v>
      </c>
      <c r="R111" s="7">
        <f t="shared" si="40"/>
        <v>4.9374812434873006</v>
      </c>
    </row>
    <row r="112" spans="5:18" x14ac:dyDescent="0.25">
      <c r="E112" s="5">
        <f t="shared" si="31"/>
        <v>105</v>
      </c>
      <c r="F112" s="27">
        <f>D94*3.6</f>
        <v>8.7546212974686508</v>
      </c>
      <c r="G112" s="1">
        <v>180</v>
      </c>
      <c r="H112" s="5">
        <f t="shared" si="32"/>
        <v>-8.7546212974686508</v>
      </c>
      <c r="I112" s="5">
        <f t="shared" si="33"/>
        <v>1.0725710755903815E-15</v>
      </c>
      <c r="J112" s="5">
        <f t="shared" si="34"/>
        <v>96.245378702531355</v>
      </c>
      <c r="K112" s="5">
        <f t="shared" si="35"/>
        <v>1.0725710755903815E-15</v>
      </c>
      <c r="L112" s="5">
        <f t="shared" si="36"/>
        <v>96.245378702531355</v>
      </c>
      <c r="M112" s="5">
        <f t="shared" si="37"/>
        <v>6.3851165310568582E-16</v>
      </c>
      <c r="N112" s="7">
        <f t="shared" si="38"/>
        <v>1.9182167082601029E-17</v>
      </c>
      <c r="O112" s="7">
        <f t="shared" si="39"/>
        <v>5.8</v>
      </c>
      <c r="P112" s="4">
        <v>5</v>
      </c>
      <c r="Q112" s="10">
        <f>P112/SUM(P94:P112)</f>
        <v>2.7777777777777776E-2</v>
      </c>
      <c r="R112" s="7">
        <f t="shared" si="40"/>
        <v>4.8731431242851082</v>
      </c>
    </row>
    <row r="113" spans="2:18" x14ac:dyDescent="0.25">
      <c r="R113" s="7">
        <f>SUMPRODUCT(Q94:Q112,R94:R112)</f>
        <v>6.2996014727589182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1">$M$4</f>
        <v>105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114.20590011076132</v>
      </c>
      <c r="K117" s="5">
        <f>I117</f>
        <v>0</v>
      </c>
      <c r="L117" s="5">
        <f>SQRT(J117^2+K117^2)</f>
        <v>114.20590011076132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6.861617069989415</v>
      </c>
    </row>
    <row r="118" spans="2:18" x14ac:dyDescent="0.25">
      <c r="E118" s="5">
        <f t="shared" si="41"/>
        <v>105</v>
      </c>
      <c r="F118" s="27">
        <f>D117*3.6</f>
        <v>9.2059001107613181</v>
      </c>
      <c r="G118" s="1">
        <v>10</v>
      </c>
      <c r="H118" s="5">
        <f t="shared" ref="H118:H135" si="42">$F118*COS($G118*PI()/180)</f>
        <v>9.0660418025336913</v>
      </c>
      <c r="I118" s="5">
        <f t="shared" ref="I118:I135" si="43">$F118*SIN($G118*PI()/180)</f>
        <v>1.5985877780174951</v>
      </c>
      <c r="J118" s="5">
        <f t="shared" ref="J118:J135" si="44">E118+H118</f>
        <v>114.06604180253369</v>
      </c>
      <c r="K118" s="5">
        <f t="shared" ref="K118:K135" si="45">I118</f>
        <v>1.5985877780174951</v>
      </c>
      <c r="L118" s="5">
        <f t="shared" ref="L118:L135" si="46">SQRT(J118^2+K118^2)</f>
        <v>114.07724302147817</v>
      </c>
      <c r="M118" s="5">
        <f t="shared" ref="M118:M135" si="47">ATAN(K118/J118)*180/PI()</f>
        <v>0.80292377658808844</v>
      </c>
      <c r="N118" s="7">
        <f t="shared" ref="N118:N135" si="48">$K$2*M118+$K$3*M118*M118+$K$4*M118*M118*M118</f>
        <v>4.9333047851786313E-2</v>
      </c>
      <c r="O118" s="7">
        <f t="shared" ref="O118:O135" si="49">N118+$E$4</f>
        <v>5.8493330478517862</v>
      </c>
      <c r="P118" s="4">
        <v>10</v>
      </c>
      <c r="Q118" s="10">
        <f>P118/SUM(P117:P135)</f>
        <v>5.5555555555555552E-2</v>
      </c>
      <c r="R118" s="7">
        <f t="shared" ref="R118:R135" si="50">O118*(L118^2/E118^2)</f>
        <v>6.9043974771806429</v>
      </c>
    </row>
    <row r="119" spans="2:18" x14ac:dyDescent="0.25">
      <c r="E119" s="5">
        <f t="shared" si="41"/>
        <v>105</v>
      </c>
      <c r="F119" s="27">
        <f>D117*3.6</f>
        <v>9.2059001107613181</v>
      </c>
      <c r="G119" s="1">
        <v>20</v>
      </c>
      <c r="H119" s="5">
        <f t="shared" si="42"/>
        <v>8.6507164017745879</v>
      </c>
      <c r="I119" s="5">
        <f t="shared" si="43"/>
        <v>3.1486032753243753</v>
      </c>
      <c r="J119" s="5">
        <f t="shared" si="44"/>
        <v>113.65071640177459</v>
      </c>
      <c r="K119" s="5">
        <f t="shared" si="45"/>
        <v>3.1486032753243753</v>
      </c>
      <c r="L119" s="5">
        <f t="shared" si="46"/>
        <v>113.69432281878449</v>
      </c>
      <c r="M119" s="5">
        <f t="shared" si="47"/>
        <v>1.586928369924048</v>
      </c>
      <c r="N119" s="7">
        <f t="shared" si="48"/>
        <v>0.1419532620305117</v>
      </c>
      <c r="O119" s="7">
        <f t="shared" si="49"/>
        <v>5.9419532620305118</v>
      </c>
      <c r="P119" s="4">
        <v>10</v>
      </c>
      <c r="Q119" s="10">
        <f>P119/SUM(P117:P135)</f>
        <v>5.5555555555555552E-2</v>
      </c>
      <c r="R119" s="7">
        <f t="shared" si="50"/>
        <v>6.9667173650156018</v>
      </c>
    </row>
    <row r="120" spans="2:18" x14ac:dyDescent="0.25">
      <c r="E120" s="5">
        <f t="shared" si="41"/>
        <v>105</v>
      </c>
      <c r="F120" s="27">
        <f>D117*3.6</f>
        <v>9.2059001107613181</v>
      </c>
      <c r="G120" s="1">
        <v>30</v>
      </c>
      <c r="H120" s="5">
        <f t="shared" si="42"/>
        <v>7.9725433606212794</v>
      </c>
      <c r="I120" s="5">
        <f t="shared" si="43"/>
        <v>4.6029500553806582</v>
      </c>
      <c r="J120" s="5">
        <f t="shared" si="44"/>
        <v>112.97254336062127</v>
      </c>
      <c r="K120" s="5">
        <f t="shared" si="45"/>
        <v>4.6029500553806582</v>
      </c>
      <c r="L120" s="5">
        <f t="shared" si="46"/>
        <v>113.06627570845244</v>
      </c>
      <c r="M120" s="5">
        <f t="shared" si="47"/>
        <v>2.3331670880864048</v>
      </c>
      <c r="N120" s="7">
        <f t="shared" si="48"/>
        <v>0.26523412376464167</v>
      </c>
      <c r="O120" s="7">
        <f t="shared" si="49"/>
        <v>6.0652341237646414</v>
      </c>
      <c r="P120" s="4">
        <v>10</v>
      </c>
      <c r="Q120" s="10">
        <f>P120/SUM(P117:P135)</f>
        <v>5.5555555555555552E-2</v>
      </c>
      <c r="R120" s="7">
        <f t="shared" si="50"/>
        <v>7.0329113945853798</v>
      </c>
    </row>
    <row r="121" spans="2:18" x14ac:dyDescent="0.25">
      <c r="E121" s="5">
        <f t="shared" si="41"/>
        <v>105</v>
      </c>
      <c r="F121" s="27">
        <f>D117*3.6</f>
        <v>9.2059001107613181</v>
      </c>
      <c r="G121" s="1">
        <v>40</v>
      </c>
      <c r="H121" s="5">
        <f t="shared" si="42"/>
        <v>7.0521286237570919</v>
      </c>
      <c r="I121" s="5">
        <f t="shared" si="43"/>
        <v>5.9174385272093142</v>
      </c>
      <c r="J121" s="5">
        <f t="shared" si="44"/>
        <v>112.05212862375708</v>
      </c>
      <c r="K121" s="5">
        <f t="shared" si="45"/>
        <v>5.9174385272093142</v>
      </c>
      <c r="L121" s="5">
        <f t="shared" si="46"/>
        <v>112.20826889244083</v>
      </c>
      <c r="M121" s="5">
        <f t="shared" si="47"/>
        <v>3.02296440875116</v>
      </c>
      <c r="N121" s="7">
        <f t="shared" si="48"/>
        <v>0.40497363330682101</v>
      </c>
      <c r="O121" s="7">
        <f t="shared" si="49"/>
        <v>6.2049736333068211</v>
      </c>
      <c r="P121" s="4">
        <v>10</v>
      </c>
      <c r="Q121" s="10">
        <f>P121/SUM(P117:P135)</f>
        <v>5.5555555555555552E-2</v>
      </c>
      <c r="R121" s="7">
        <f t="shared" si="50"/>
        <v>7.0861618386964782</v>
      </c>
    </row>
    <row r="122" spans="2:18" x14ac:dyDescent="0.25">
      <c r="E122" s="5">
        <f t="shared" si="41"/>
        <v>105</v>
      </c>
      <c r="F122" s="27">
        <f>D117*3.6</f>
        <v>9.2059001107613181</v>
      </c>
      <c r="G122" s="1">
        <v>50</v>
      </c>
      <c r="H122" s="5">
        <f t="shared" si="42"/>
        <v>5.917438527209316</v>
      </c>
      <c r="I122" s="5">
        <f t="shared" si="43"/>
        <v>7.0521286237570919</v>
      </c>
      <c r="J122" s="5">
        <f t="shared" si="44"/>
        <v>110.91743852720931</v>
      </c>
      <c r="K122" s="5">
        <f t="shared" si="45"/>
        <v>7.0521286237570919</v>
      </c>
      <c r="L122" s="5">
        <f t="shared" si="46"/>
        <v>111.14139952134521</v>
      </c>
      <c r="M122" s="5">
        <f t="shared" si="47"/>
        <v>3.6379677833438806</v>
      </c>
      <c r="N122" s="7">
        <f t="shared" si="48"/>
        <v>0.54694221403766519</v>
      </c>
      <c r="O122" s="7">
        <f t="shared" si="49"/>
        <v>6.3469422140376652</v>
      </c>
      <c r="P122" s="4">
        <v>10</v>
      </c>
      <c r="Q122" s="10">
        <f>P122/SUM(P117:P135)</f>
        <v>5.5555555555555552E-2</v>
      </c>
      <c r="R122" s="7">
        <f t="shared" si="50"/>
        <v>7.1111144524286045</v>
      </c>
    </row>
    <row r="123" spans="2:18" x14ac:dyDescent="0.25">
      <c r="E123" s="5">
        <f t="shared" si="41"/>
        <v>105</v>
      </c>
      <c r="F123" s="27">
        <f>D117*3.6</f>
        <v>9.2059001107613181</v>
      </c>
      <c r="G123" s="1">
        <v>60</v>
      </c>
      <c r="H123" s="5">
        <f t="shared" si="42"/>
        <v>4.6029500553806599</v>
      </c>
      <c r="I123" s="5">
        <f t="shared" si="43"/>
        <v>7.9725433606212786</v>
      </c>
      <c r="J123" s="5">
        <f t="shared" si="44"/>
        <v>109.60295005538066</v>
      </c>
      <c r="K123" s="5">
        <f t="shared" si="45"/>
        <v>7.9725433606212786</v>
      </c>
      <c r="L123" s="5">
        <f t="shared" si="46"/>
        <v>109.89252981199064</v>
      </c>
      <c r="M123" s="5">
        <f t="shared" si="47"/>
        <v>4.1603805577464348</v>
      </c>
      <c r="N123" s="7">
        <f t="shared" si="48"/>
        <v>0.67809452279860338</v>
      </c>
      <c r="O123" s="7">
        <f t="shared" si="49"/>
        <v>6.4780945227986031</v>
      </c>
      <c r="P123" s="4">
        <v>10</v>
      </c>
      <c r="Q123" s="10">
        <f>P123/SUM(P117:P135)</f>
        <v>5.5555555555555552E-2</v>
      </c>
      <c r="R123" s="7">
        <f t="shared" si="50"/>
        <v>7.0958597822076337</v>
      </c>
    </row>
    <row r="124" spans="2:18" x14ac:dyDescent="0.25">
      <c r="E124" s="5">
        <f t="shared" si="41"/>
        <v>105</v>
      </c>
      <c r="F124" s="27">
        <f>D117*3.6</f>
        <v>9.2059001107613181</v>
      </c>
      <c r="G124" s="1">
        <v>70</v>
      </c>
      <c r="H124" s="5">
        <f t="shared" si="42"/>
        <v>3.1486032753243767</v>
      </c>
      <c r="I124" s="5">
        <f t="shared" si="43"/>
        <v>8.6507164017745861</v>
      </c>
      <c r="J124" s="5">
        <f t="shared" si="44"/>
        <v>108.14860327532438</v>
      </c>
      <c r="K124" s="5">
        <f t="shared" si="45"/>
        <v>8.6507164017745861</v>
      </c>
      <c r="L124" s="5">
        <f t="shared" si="46"/>
        <v>108.49403340583957</v>
      </c>
      <c r="M124" s="5">
        <f t="shared" si="47"/>
        <v>4.573304370530499</v>
      </c>
      <c r="N124" s="7">
        <f t="shared" si="48"/>
        <v>0.78734636455501561</v>
      </c>
      <c r="O124" s="7">
        <f t="shared" si="49"/>
        <v>6.5873463645550157</v>
      </c>
      <c r="P124" s="4">
        <v>10</v>
      </c>
      <c r="Q124" s="10">
        <f>P124/SUM(P117:P135)</f>
        <v>5.5555555555555552E-2</v>
      </c>
      <c r="R124" s="7">
        <f t="shared" si="50"/>
        <v>7.0330484808883158</v>
      </c>
    </row>
    <row r="125" spans="2:18" x14ac:dyDescent="0.25">
      <c r="E125" s="5">
        <f t="shared" si="41"/>
        <v>105</v>
      </c>
      <c r="F125" s="27">
        <f>D117*3.6</f>
        <v>9.2059001107613181</v>
      </c>
      <c r="G125" s="1">
        <v>80</v>
      </c>
      <c r="H125" s="5">
        <f t="shared" si="42"/>
        <v>1.5985877780174957</v>
      </c>
      <c r="I125" s="5">
        <f t="shared" si="43"/>
        <v>9.0660418025336913</v>
      </c>
      <c r="J125" s="5">
        <f t="shared" si="44"/>
        <v>106.59858777801749</v>
      </c>
      <c r="K125" s="5">
        <f t="shared" si="45"/>
        <v>9.0660418025336913</v>
      </c>
      <c r="L125" s="5">
        <f t="shared" si="46"/>
        <v>106.98341941737041</v>
      </c>
      <c r="M125" s="5">
        <f t="shared" si="47"/>
        <v>4.8612174494114111</v>
      </c>
      <c r="N125" s="7">
        <f t="shared" si="48"/>
        <v>0.86591581066970025</v>
      </c>
      <c r="O125" s="7">
        <f t="shared" si="49"/>
        <v>6.6659158106697003</v>
      </c>
      <c r="P125" s="4">
        <v>10</v>
      </c>
      <c r="Q125" s="10">
        <f>P125/SUM(P117:P135)</f>
        <v>5.5555555555555552E-2</v>
      </c>
      <c r="R125" s="7">
        <f t="shared" si="50"/>
        <v>6.920128766312172</v>
      </c>
    </row>
    <row r="126" spans="2:18" x14ac:dyDescent="0.25">
      <c r="E126" s="5">
        <f t="shared" si="41"/>
        <v>105</v>
      </c>
      <c r="F126" s="27">
        <f>D117*3.6</f>
        <v>9.2059001107613181</v>
      </c>
      <c r="G126" s="1">
        <v>90</v>
      </c>
      <c r="H126" s="5">
        <f t="shared" si="42"/>
        <v>5.6392971483711613E-16</v>
      </c>
      <c r="I126" s="5">
        <f t="shared" si="43"/>
        <v>9.2059001107613181</v>
      </c>
      <c r="J126" s="5">
        <f t="shared" si="44"/>
        <v>105</v>
      </c>
      <c r="K126" s="5">
        <f t="shared" si="45"/>
        <v>9.2059001107613181</v>
      </c>
      <c r="L126" s="5">
        <f t="shared" si="46"/>
        <v>105.40279216818364</v>
      </c>
      <c r="M126" s="5">
        <f t="shared" si="47"/>
        <v>5.010608621324276</v>
      </c>
      <c r="N126" s="7">
        <f t="shared" si="48"/>
        <v>0.90734009328556064</v>
      </c>
      <c r="O126" s="7">
        <f t="shared" si="49"/>
        <v>6.7073400932855609</v>
      </c>
      <c r="P126" s="4">
        <v>10</v>
      </c>
      <c r="Q126" s="10">
        <f>P126/SUM(P117:P135)</f>
        <v>5.5555555555555552E-2</v>
      </c>
      <c r="R126" s="7">
        <f t="shared" si="50"/>
        <v>6.7588990648499241</v>
      </c>
    </row>
    <row r="127" spans="2:18" x14ac:dyDescent="0.25">
      <c r="E127" s="5">
        <f t="shared" si="41"/>
        <v>105</v>
      </c>
      <c r="F127" s="27">
        <f>D117*3.6</f>
        <v>9.2059001107613181</v>
      </c>
      <c r="G127" s="1">
        <v>100</v>
      </c>
      <c r="H127" s="5">
        <f t="shared" si="42"/>
        <v>-1.5985877780174946</v>
      </c>
      <c r="I127" s="5">
        <f t="shared" si="43"/>
        <v>9.0660418025336913</v>
      </c>
      <c r="J127" s="5">
        <f t="shared" si="44"/>
        <v>103.40141222198251</v>
      </c>
      <c r="K127" s="5">
        <f t="shared" si="45"/>
        <v>9.0660418025336913</v>
      </c>
      <c r="L127" s="5">
        <f t="shared" si="46"/>
        <v>103.79809807248706</v>
      </c>
      <c r="M127" s="5">
        <f t="shared" si="47"/>
        <v>5.0107726281078087</v>
      </c>
      <c r="N127" s="7">
        <f t="shared" si="48"/>
        <v>0.90738579391638097</v>
      </c>
      <c r="O127" s="7">
        <f t="shared" si="49"/>
        <v>6.707385793916381</v>
      </c>
      <c r="P127" s="4">
        <v>10</v>
      </c>
      <c r="Q127" s="10">
        <f>P127/SUM(P117:P135)</f>
        <v>5.5555555555555552E-2</v>
      </c>
      <c r="R127" s="7">
        <f t="shared" si="50"/>
        <v>6.5547099748247577</v>
      </c>
    </row>
    <row r="128" spans="2:18" x14ac:dyDescent="0.25">
      <c r="E128" s="5">
        <f t="shared" si="41"/>
        <v>105</v>
      </c>
      <c r="F128" s="27">
        <f>D117*3.6</f>
        <v>9.2059001107613181</v>
      </c>
      <c r="G128" s="1">
        <v>110</v>
      </c>
      <c r="H128" s="5">
        <f t="shared" si="42"/>
        <v>-3.1486032753243753</v>
      </c>
      <c r="I128" s="5">
        <f t="shared" si="43"/>
        <v>8.6507164017745879</v>
      </c>
      <c r="J128" s="5">
        <f t="shared" si="44"/>
        <v>101.85139672467562</v>
      </c>
      <c r="K128" s="5">
        <f t="shared" si="45"/>
        <v>8.6507164017745879</v>
      </c>
      <c r="L128" s="5">
        <f t="shared" si="46"/>
        <v>102.21810949646445</v>
      </c>
      <c r="M128" s="5">
        <f t="shared" si="47"/>
        <v>4.8547475268735214</v>
      </c>
      <c r="N128" s="7">
        <f t="shared" si="48"/>
        <v>0.86413131183547875</v>
      </c>
      <c r="O128" s="7">
        <f t="shared" si="49"/>
        <v>6.6641313118354786</v>
      </c>
      <c r="P128" s="4">
        <v>10</v>
      </c>
      <c r="Q128" s="10">
        <f>P128/SUM(P117:P135)</f>
        <v>5.5555555555555552E-2</v>
      </c>
      <c r="R128" s="7">
        <f t="shared" si="50"/>
        <v>6.3156875554648559</v>
      </c>
    </row>
    <row r="129" spans="2:18" x14ac:dyDescent="0.25">
      <c r="E129" s="5">
        <f t="shared" si="41"/>
        <v>105</v>
      </c>
      <c r="F129" s="27">
        <f>D117*3.6</f>
        <v>9.2059001107613181</v>
      </c>
      <c r="G129" s="1">
        <v>120</v>
      </c>
      <c r="H129" s="5">
        <f t="shared" si="42"/>
        <v>-4.6029500553806573</v>
      </c>
      <c r="I129" s="5">
        <f t="shared" si="43"/>
        <v>7.9725433606212794</v>
      </c>
      <c r="J129" s="5">
        <f t="shared" si="44"/>
        <v>100.39704994461934</v>
      </c>
      <c r="K129" s="5">
        <f t="shared" si="45"/>
        <v>7.9725433606212794</v>
      </c>
      <c r="L129" s="5">
        <f t="shared" si="46"/>
        <v>100.71310284773961</v>
      </c>
      <c r="M129" s="5">
        <f t="shared" si="47"/>
        <v>4.5403378781330161</v>
      </c>
      <c r="N129" s="7">
        <f t="shared" si="48"/>
        <v>0.77846693730712591</v>
      </c>
      <c r="O129" s="7">
        <f t="shared" si="49"/>
        <v>6.5784669373071258</v>
      </c>
      <c r="P129" s="4">
        <v>10</v>
      </c>
      <c r="Q129" s="10">
        <f>P129/SUM(P117:P135)</f>
        <v>5.5555555555555552E-2</v>
      </c>
      <c r="R129" s="7">
        <f t="shared" si="50"/>
        <v>6.0522666057101082</v>
      </c>
    </row>
    <row r="130" spans="2:18" x14ac:dyDescent="0.25">
      <c r="E130" s="5">
        <f t="shared" si="41"/>
        <v>105</v>
      </c>
      <c r="F130" s="27">
        <f>D117*3.6</f>
        <v>9.2059001107613181</v>
      </c>
      <c r="G130" s="1">
        <v>130</v>
      </c>
      <c r="H130" s="5">
        <f t="shared" si="42"/>
        <v>-5.917438527209316</v>
      </c>
      <c r="I130" s="5">
        <f t="shared" si="43"/>
        <v>7.0521286237570919</v>
      </c>
      <c r="J130" s="5">
        <f t="shared" si="44"/>
        <v>99.082561472790687</v>
      </c>
      <c r="K130" s="5">
        <f t="shared" si="45"/>
        <v>7.0521286237570919</v>
      </c>
      <c r="L130" s="5">
        <f t="shared" si="46"/>
        <v>99.333209482707034</v>
      </c>
      <c r="M130" s="5">
        <f t="shared" si="47"/>
        <v>4.0711198746956674</v>
      </c>
      <c r="N130" s="7">
        <f t="shared" si="48"/>
        <v>0.65508489093604205</v>
      </c>
      <c r="O130" s="7">
        <f t="shared" si="49"/>
        <v>6.4550848909360417</v>
      </c>
      <c r="P130" s="4">
        <v>10</v>
      </c>
      <c r="Q130" s="10">
        <f>P130/SUM(P117:P135)</f>
        <v>5.5555555555555552E-2</v>
      </c>
      <c r="R130" s="7">
        <f t="shared" si="50"/>
        <v>5.7771320656066436</v>
      </c>
    </row>
    <row r="131" spans="2:18" x14ac:dyDescent="0.25">
      <c r="E131" s="5">
        <f t="shared" si="41"/>
        <v>105</v>
      </c>
      <c r="F131" s="27">
        <f>D117*3.6</f>
        <v>9.2059001107613181</v>
      </c>
      <c r="G131" s="1">
        <v>140</v>
      </c>
      <c r="H131" s="5">
        <f t="shared" si="42"/>
        <v>-7.052128623757091</v>
      </c>
      <c r="I131" s="5">
        <f t="shared" si="43"/>
        <v>5.9174385272093168</v>
      </c>
      <c r="J131" s="5">
        <f t="shared" si="44"/>
        <v>97.947871376242915</v>
      </c>
      <c r="K131" s="5">
        <f t="shared" si="45"/>
        <v>5.9174385272093168</v>
      </c>
      <c r="L131" s="5">
        <f t="shared" si="46"/>
        <v>98.126457114584184</v>
      </c>
      <c r="M131" s="5">
        <f t="shared" si="47"/>
        <v>3.4572743654058562</v>
      </c>
      <c r="N131" s="7">
        <f t="shared" si="48"/>
        <v>0.50371871663997314</v>
      </c>
      <c r="O131" s="7">
        <f t="shared" si="49"/>
        <v>6.3037187166399731</v>
      </c>
      <c r="P131" s="4">
        <v>10</v>
      </c>
      <c r="Q131" s="10">
        <f>P131/SUM(P117:P135)</f>
        <v>5.5555555555555552E-2</v>
      </c>
      <c r="R131" s="7">
        <f t="shared" si="50"/>
        <v>5.5054201157007174</v>
      </c>
    </row>
    <row r="132" spans="2:18" x14ac:dyDescent="0.25">
      <c r="E132" s="5">
        <f t="shared" si="41"/>
        <v>105</v>
      </c>
      <c r="F132" s="27">
        <f>D117*3.6</f>
        <v>9.2059001107613181</v>
      </c>
      <c r="G132" s="1">
        <v>150</v>
      </c>
      <c r="H132" s="5">
        <f t="shared" si="42"/>
        <v>-7.9725433606212794</v>
      </c>
      <c r="I132" s="5">
        <f t="shared" si="43"/>
        <v>4.6029500553806582</v>
      </c>
      <c r="J132" s="5">
        <f t="shared" si="44"/>
        <v>97.027456639378727</v>
      </c>
      <c r="K132" s="5">
        <f t="shared" si="45"/>
        <v>4.6029500553806582</v>
      </c>
      <c r="L132" s="5">
        <f t="shared" si="46"/>
        <v>97.136576484447133</v>
      </c>
      <c r="M132" s="5">
        <f t="shared" si="47"/>
        <v>2.7160563025055913</v>
      </c>
      <c r="N132" s="7">
        <f t="shared" si="48"/>
        <v>0.34002401572780921</v>
      </c>
      <c r="O132" s="7">
        <f t="shared" si="49"/>
        <v>6.1400240157278088</v>
      </c>
      <c r="P132" s="4">
        <v>10</v>
      </c>
      <c r="Q132" s="10">
        <f>P132/SUM(P117:P135)</f>
        <v>5.5555555555555552E-2</v>
      </c>
      <c r="R132" s="7">
        <f t="shared" si="50"/>
        <v>5.2548104831036264</v>
      </c>
    </row>
    <row r="133" spans="2:18" x14ac:dyDescent="0.25">
      <c r="E133" s="5">
        <f t="shared" si="41"/>
        <v>105</v>
      </c>
      <c r="F133" s="27">
        <f>D117*3.6</f>
        <v>9.2059001107613181</v>
      </c>
      <c r="G133" s="1">
        <v>160</v>
      </c>
      <c r="H133" s="5">
        <f t="shared" si="42"/>
        <v>-8.6507164017745861</v>
      </c>
      <c r="I133" s="5">
        <f t="shared" si="43"/>
        <v>3.1486032753243771</v>
      </c>
      <c r="J133" s="5">
        <f t="shared" si="44"/>
        <v>96.349283598225412</v>
      </c>
      <c r="K133" s="5">
        <f t="shared" si="45"/>
        <v>3.1486032753243771</v>
      </c>
      <c r="L133" s="5">
        <f t="shared" si="46"/>
        <v>96.400716555825724</v>
      </c>
      <c r="M133" s="5">
        <f t="shared" si="47"/>
        <v>1.8717056858587822</v>
      </c>
      <c r="N133" s="7">
        <f t="shared" si="48"/>
        <v>0.18525659968842351</v>
      </c>
      <c r="O133" s="7">
        <f t="shared" si="49"/>
        <v>5.9852565996884231</v>
      </c>
      <c r="P133" s="4">
        <v>10</v>
      </c>
      <c r="Q133" s="10">
        <f>P133/SUM(P117:P135)</f>
        <v>5.5555555555555552E-2</v>
      </c>
      <c r="R133" s="7">
        <f t="shared" si="50"/>
        <v>5.0450410021463199</v>
      </c>
    </row>
    <row r="134" spans="2:18" x14ac:dyDescent="0.25">
      <c r="E134" s="5">
        <f t="shared" si="41"/>
        <v>105</v>
      </c>
      <c r="F134" s="27">
        <f>D117*3.6</f>
        <v>9.2059001107613181</v>
      </c>
      <c r="G134" s="1">
        <v>170</v>
      </c>
      <c r="H134" s="5">
        <f t="shared" si="42"/>
        <v>-9.0660418025336913</v>
      </c>
      <c r="I134" s="5">
        <f t="shared" si="43"/>
        <v>1.5985877780174944</v>
      </c>
      <c r="J134" s="5">
        <f t="shared" si="44"/>
        <v>95.93395819746631</v>
      </c>
      <c r="K134" s="5">
        <f t="shared" si="45"/>
        <v>1.5985877780174944</v>
      </c>
      <c r="L134" s="5">
        <f t="shared" si="46"/>
        <v>95.947276242305279</v>
      </c>
      <c r="M134" s="5">
        <f t="shared" si="47"/>
        <v>0.95465524958352599</v>
      </c>
      <c r="N134" s="7">
        <f t="shared" si="48"/>
        <v>6.4025818150928698E-2</v>
      </c>
      <c r="O134" s="7">
        <f t="shared" si="49"/>
        <v>5.8640258181509282</v>
      </c>
      <c r="P134" s="4">
        <v>10</v>
      </c>
      <c r="Q134" s="10">
        <f>P134/SUM(P117:P135)</f>
        <v>5.5555555555555552E-2</v>
      </c>
      <c r="R134" s="7">
        <f t="shared" si="50"/>
        <v>4.896464120943933</v>
      </c>
    </row>
    <row r="135" spans="2:18" x14ac:dyDescent="0.25">
      <c r="E135" s="5">
        <f t="shared" si="41"/>
        <v>105</v>
      </c>
      <c r="F135" s="27">
        <f>D117*3.6</f>
        <v>9.2059001107613181</v>
      </c>
      <c r="G135" s="1">
        <v>180</v>
      </c>
      <c r="H135" s="5">
        <f t="shared" si="42"/>
        <v>-9.2059001107613181</v>
      </c>
      <c r="I135" s="5">
        <f t="shared" si="43"/>
        <v>1.1278594296742323E-15</v>
      </c>
      <c r="J135" s="5">
        <f t="shared" si="44"/>
        <v>95.79409988923868</v>
      </c>
      <c r="K135" s="5">
        <f t="shared" si="45"/>
        <v>1.1278594296742323E-15</v>
      </c>
      <c r="L135" s="5">
        <f t="shared" si="46"/>
        <v>95.79409988923868</v>
      </c>
      <c r="M135" s="5">
        <f t="shared" si="47"/>
        <v>6.7458836482710189E-16</v>
      </c>
      <c r="N135" s="7">
        <f t="shared" si="48"/>
        <v>2.0265983656135813E-17</v>
      </c>
      <c r="O135" s="7">
        <f t="shared" si="49"/>
        <v>5.8</v>
      </c>
      <c r="P135" s="4">
        <v>5</v>
      </c>
      <c r="Q135" s="10">
        <f>P135/SUM(P117:P135)</f>
        <v>2.7777777777777776E-2</v>
      </c>
      <c r="R135" s="7">
        <f t="shared" si="50"/>
        <v>4.8275515217069147</v>
      </c>
    </row>
    <row r="136" spans="2:18" x14ac:dyDescent="0.25">
      <c r="R136" s="7">
        <f>SUMPRODUCT(Q117:Q135,R117:R135)</f>
        <v>6.3419641578618835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1">$M$4</f>
        <v>105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114.58288537475632</v>
      </c>
      <c r="K140" s="5">
        <f>I140</f>
        <v>0</v>
      </c>
      <c r="L140" s="5">
        <f>SQRT(J140^2+K140^2)</f>
        <v>114.58288537475632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6.9069912200150885</v>
      </c>
    </row>
    <row r="141" spans="2:18" x14ac:dyDescent="0.25">
      <c r="E141" s="5">
        <f t="shared" si="51"/>
        <v>105</v>
      </c>
      <c r="F141" s="27">
        <f>D140*3.6</f>
        <v>9.5828853747563212</v>
      </c>
      <c r="G141" s="1">
        <v>10</v>
      </c>
      <c r="H141" s="5">
        <f t="shared" ref="H141:H158" si="52">$F141*COS($G141*PI()/180)</f>
        <v>9.4372998132873231</v>
      </c>
      <c r="I141" s="5">
        <f t="shared" ref="I141:I158" si="53">$F141*SIN($G141*PI()/180)</f>
        <v>1.664050582117514</v>
      </c>
      <c r="J141" s="5">
        <f t="shared" ref="J141:J158" si="54">E141+H141</f>
        <v>114.43729981328732</v>
      </c>
      <c r="K141" s="5">
        <f t="shared" ref="K141:K158" si="55">I141</f>
        <v>1.664050582117514</v>
      </c>
      <c r="L141" s="5">
        <f t="shared" ref="L141:L158" si="56">SQRT(J141^2+K141^2)</f>
        <v>114.4493977830205</v>
      </c>
      <c r="M141" s="5">
        <f t="shared" ref="M141:M158" si="57">ATAN(K141/J141)*180/PI()</f>
        <v>0.83308813048006791</v>
      </c>
      <c r="N141" s="7">
        <f t="shared" ref="N141:N158" si="58">$K$2*M141+$K$3*M141*M141+$K$4*M141*M141*M141</f>
        <v>5.2124543096075338E-2</v>
      </c>
      <c r="O141" s="7">
        <f t="shared" ref="O141:O158" si="59">N141+$E$4</f>
        <v>5.8521245430960755</v>
      </c>
      <c r="P141" s="4">
        <v>10</v>
      </c>
      <c r="Q141" s="10">
        <f>P141/SUM(P140:P158)</f>
        <v>5.5555555555555552E-2</v>
      </c>
      <c r="R141" s="7">
        <f t="shared" ref="R141:R158" si="60">O141*(L141^2/E141^2)</f>
        <v>6.9528359997277152</v>
      </c>
    </row>
    <row r="142" spans="2:18" x14ac:dyDescent="0.25">
      <c r="E142" s="5">
        <f t="shared" si="51"/>
        <v>105</v>
      </c>
      <c r="F142" s="27">
        <f>D140*3.6</f>
        <v>9.5828853747563212</v>
      </c>
      <c r="G142" s="1">
        <v>20</v>
      </c>
      <c r="H142" s="5">
        <f t="shared" si="52"/>
        <v>9.0049666724957191</v>
      </c>
      <c r="I142" s="5">
        <f t="shared" si="53"/>
        <v>3.2775398293476115</v>
      </c>
      <c r="J142" s="5">
        <f t="shared" si="54"/>
        <v>114.00496667249573</v>
      </c>
      <c r="K142" s="5">
        <f t="shared" si="55"/>
        <v>3.2775398293476115</v>
      </c>
      <c r="L142" s="5">
        <f t="shared" si="56"/>
        <v>114.0520700966441</v>
      </c>
      <c r="M142" s="5">
        <f t="shared" si="57"/>
        <v>1.6467483298533074</v>
      </c>
      <c r="N142" s="7">
        <f t="shared" si="58"/>
        <v>0.15064657102793097</v>
      </c>
      <c r="O142" s="7">
        <f t="shared" si="59"/>
        <v>5.9506465710279306</v>
      </c>
      <c r="P142" s="4">
        <v>10</v>
      </c>
      <c r="Q142" s="10">
        <f>P142/SUM(P140:P158)</f>
        <v>5.5555555555555552E-2</v>
      </c>
      <c r="R142" s="7">
        <f t="shared" si="60"/>
        <v>7.0208857088638617</v>
      </c>
    </row>
    <row r="143" spans="2:18" x14ac:dyDescent="0.25">
      <c r="E143" s="5">
        <f t="shared" si="51"/>
        <v>105</v>
      </c>
      <c r="F143" s="27">
        <f>D140*3.6</f>
        <v>9.5828853747563212</v>
      </c>
      <c r="G143" s="1">
        <v>30</v>
      </c>
      <c r="H143" s="5">
        <f t="shared" si="52"/>
        <v>8.2990221760933345</v>
      </c>
      <c r="I143" s="5">
        <f t="shared" si="53"/>
        <v>4.7914426873781597</v>
      </c>
      <c r="J143" s="5">
        <f t="shared" si="54"/>
        <v>113.29902217609333</v>
      </c>
      <c r="K143" s="5">
        <f t="shared" si="55"/>
        <v>4.7914426873781597</v>
      </c>
      <c r="L143" s="5">
        <f t="shared" si="56"/>
        <v>113.40029254409055</v>
      </c>
      <c r="M143" s="5">
        <f t="shared" si="57"/>
        <v>2.4216092236185958</v>
      </c>
      <c r="N143" s="7">
        <f t="shared" si="58"/>
        <v>0.28186101731155994</v>
      </c>
      <c r="O143" s="7">
        <f t="shared" si="59"/>
        <v>6.0818610173115601</v>
      </c>
      <c r="P143" s="4">
        <v>10</v>
      </c>
      <c r="Q143" s="10">
        <f>P143/SUM(P140:P158)</f>
        <v>5.5555555555555552E-2</v>
      </c>
      <c r="R143" s="7">
        <f t="shared" si="60"/>
        <v>7.0939192915822744</v>
      </c>
    </row>
    <row r="144" spans="2:18" x14ac:dyDescent="0.25">
      <c r="E144" s="5">
        <f t="shared" si="51"/>
        <v>105</v>
      </c>
      <c r="F144" s="27">
        <f>D140*3.6</f>
        <v>9.5828853747563212</v>
      </c>
      <c r="G144" s="1">
        <v>40</v>
      </c>
      <c r="H144" s="5">
        <f t="shared" si="52"/>
        <v>7.3409160903782054</v>
      </c>
      <c r="I144" s="5">
        <f t="shared" si="53"/>
        <v>6.1597599839397112</v>
      </c>
      <c r="J144" s="5">
        <f t="shared" si="54"/>
        <v>112.3409160903782</v>
      </c>
      <c r="K144" s="5">
        <f t="shared" si="55"/>
        <v>6.1597599839397112</v>
      </c>
      <c r="L144" s="5">
        <f t="shared" si="56"/>
        <v>112.50966212323785</v>
      </c>
      <c r="M144" s="5">
        <f t="shared" si="57"/>
        <v>3.1384397924183602</v>
      </c>
      <c r="N144" s="7">
        <f t="shared" si="58"/>
        <v>0.43047974356811802</v>
      </c>
      <c r="O144" s="7">
        <f t="shared" si="59"/>
        <v>6.2304797435681181</v>
      </c>
      <c r="P144" s="4">
        <v>10</v>
      </c>
      <c r="Q144" s="10">
        <f>P144/SUM(P140:P158)</f>
        <v>5.5555555555555552E-2</v>
      </c>
      <c r="R144" s="7">
        <f t="shared" si="60"/>
        <v>7.1535650576318401</v>
      </c>
    </row>
    <row r="145" spans="5:18" x14ac:dyDescent="0.25">
      <c r="E145" s="5">
        <f t="shared" si="51"/>
        <v>105</v>
      </c>
      <c r="F145" s="27">
        <f>D140*3.6</f>
        <v>9.5828853747563212</v>
      </c>
      <c r="G145" s="1">
        <v>50</v>
      </c>
      <c r="H145" s="5">
        <f t="shared" si="52"/>
        <v>6.159759983939713</v>
      </c>
      <c r="I145" s="5">
        <f t="shared" si="53"/>
        <v>7.3409160903782054</v>
      </c>
      <c r="J145" s="5">
        <f t="shared" si="54"/>
        <v>111.15975998393971</v>
      </c>
      <c r="K145" s="5">
        <f t="shared" si="55"/>
        <v>7.3409160903782054</v>
      </c>
      <c r="L145" s="5">
        <f t="shared" si="56"/>
        <v>111.40189086695548</v>
      </c>
      <c r="M145" s="5">
        <f t="shared" si="57"/>
        <v>3.7782886579562129</v>
      </c>
      <c r="N145" s="7">
        <f t="shared" si="58"/>
        <v>0.58130356619121426</v>
      </c>
      <c r="O145" s="7">
        <f t="shared" si="59"/>
        <v>6.3813035661912139</v>
      </c>
      <c r="P145" s="4">
        <v>10</v>
      </c>
      <c r="Q145" s="10">
        <f>P145/SUM(P140:P158)</f>
        <v>5.5555555555555552E-2</v>
      </c>
      <c r="R145" s="7">
        <f t="shared" si="60"/>
        <v>7.1831664739759624</v>
      </c>
    </row>
    <row r="146" spans="5:18" x14ac:dyDescent="0.25">
      <c r="E146" s="5">
        <f t="shared" si="51"/>
        <v>105</v>
      </c>
      <c r="F146" s="27">
        <f>D140*3.6</f>
        <v>9.5828853747563212</v>
      </c>
      <c r="G146" s="1">
        <v>60</v>
      </c>
      <c r="H146" s="5">
        <f t="shared" si="52"/>
        <v>4.7914426873781615</v>
      </c>
      <c r="I146" s="5">
        <f t="shared" si="53"/>
        <v>8.2990221760933345</v>
      </c>
      <c r="J146" s="5">
        <f t="shared" si="54"/>
        <v>109.79144268737817</v>
      </c>
      <c r="K146" s="5">
        <f t="shared" si="55"/>
        <v>8.2990221760933345</v>
      </c>
      <c r="L146" s="5">
        <f t="shared" si="56"/>
        <v>110.10465320073959</v>
      </c>
      <c r="M146" s="5">
        <f t="shared" si="57"/>
        <v>4.3227086459715416</v>
      </c>
      <c r="N146" s="7">
        <f t="shared" si="58"/>
        <v>0.72051436560640703</v>
      </c>
      <c r="O146" s="7">
        <f t="shared" si="59"/>
        <v>6.5205143656064068</v>
      </c>
      <c r="P146" s="4">
        <v>10</v>
      </c>
      <c r="Q146" s="10">
        <f>P146/SUM(P140:P158)</f>
        <v>5.5555555555555552E-2</v>
      </c>
      <c r="R146" s="7">
        <f t="shared" si="60"/>
        <v>7.1699248645950142</v>
      </c>
    </row>
    <row r="147" spans="5:18" x14ac:dyDescent="0.25">
      <c r="E147" s="5">
        <f t="shared" si="51"/>
        <v>105</v>
      </c>
      <c r="F147" s="27">
        <f>D140*3.6</f>
        <v>9.5828853747563212</v>
      </c>
      <c r="G147" s="1">
        <v>70</v>
      </c>
      <c r="H147" s="5">
        <f t="shared" si="52"/>
        <v>3.2775398293476128</v>
      </c>
      <c r="I147" s="5">
        <f t="shared" si="53"/>
        <v>9.0049666724957191</v>
      </c>
      <c r="J147" s="5">
        <f t="shared" si="54"/>
        <v>108.27753982934762</v>
      </c>
      <c r="K147" s="5">
        <f t="shared" si="55"/>
        <v>9.0049666724957191</v>
      </c>
      <c r="L147" s="5">
        <f t="shared" si="56"/>
        <v>108.651346315951</v>
      </c>
      <c r="M147" s="5">
        <f t="shared" si="57"/>
        <v>4.7540974806862648</v>
      </c>
      <c r="N147" s="7">
        <f t="shared" si="58"/>
        <v>0.83647833435048757</v>
      </c>
      <c r="O147" s="7">
        <f t="shared" si="59"/>
        <v>6.6364783343504872</v>
      </c>
      <c r="P147" s="4">
        <v>10</v>
      </c>
      <c r="Q147" s="10">
        <f>P147/SUM(P140:P158)</f>
        <v>5.5555555555555552E-2</v>
      </c>
      <c r="R147" s="7">
        <f t="shared" si="60"/>
        <v>7.1060671478859048</v>
      </c>
    </row>
    <row r="148" spans="5:18" x14ac:dyDescent="0.25">
      <c r="E148" s="5">
        <f t="shared" si="51"/>
        <v>105</v>
      </c>
      <c r="F148" s="27">
        <f>D140*3.6</f>
        <v>9.5828853747563212</v>
      </c>
      <c r="G148" s="1">
        <v>80</v>
      </c>
      <c r="H148" s="5">
        <f t="shared" si="52"/>
        <v>1.6640505821175147</v>
      </c>
      <c r="I148" s="5">
        <f t="shared" si="53"/>
        <v>9.4372998132873231</v>
      </c>
      <c r="J148" s="5">
        <f t="shared" si="54"/>
        <v>106.66405058211751</v>
      </c>
      <c r="K148" s="5">
        <f t="shared" si="55"/>
        <v>9.4372998132873231</v>
      </c>
      <c r="L148" s="5">
        <f t="shared" si="56"/>
        <v>107.08072802493638</v>
      </c>
      <c r="M148" s="5">
        <f t="shared" si="57"/>
        <v>5.0561843164437219</v>
      </c>
      <c r="N148" s="7">
        <f t="shared" si="58"/>
        <v>0.92005780961640926</v>
      </c>
      <c r="O148" s="7">
        <f t="shared" si="59"/>
        <v>6.7200578096164092</v>
      </c>
      <c r="P148" s="4">
        <v>10</v>
      </c>
      <c r="Q148" s="10">
        <f>P148/SUM(P140:P158)</f>
        <v>5.5555555555555552E-2</v>
      </c>
      <c r="R148" s="7">
        <f t="shared" si="60"/>
        <v>6.9890322007997181</v>
      </c>
    </row>
    <row r="149" spans="5:18" x14ac:dyDescent="0.25">
      <c r="E149" s="5">
        <f t="shared" si="51"/>
        <v>105</v>
      </c>
      <c r="F149" s="27">
        <f>D140*3.6</f>
        <v>9.5828853747563212</v>
      </c>
      <c r="G149" s="1">
        <v>90</v>
      </c>
      <c r="H149" s="5">
        <f t="shared" si="52"/>
        <v>5.8702286052245597E-16</v>
      </c>
      <c r="I149" s="5">
        <f t="shared" si="53"/>
        <v>9.5828853747563212</v>
      </c>
      <c r="J149" s="5">
        <f t="shared" si="54"/>
        <v>105</v>
      </c>
      <c r="K149" s="5">
        <f t="shared" si="55"/>
        <v>9.5828853747563212</v>
      </c>
      <c r="L149" s="5">
        <f t="shared" si="56"/>
        <v>105.43638694542658</v>
      </c>
      <c r="M149" s="5">
        <f t="shared" si="57"/>
        <v>5.214685871221608</v>
      </c>
      <c r="N149" s="7">
        <f t="shared" si="58"/>
        <v>0.96455446122113231</v>
      </c>
      <c r="O149" s="7">
        <f t="shared" si="59"/>
        <v>6.7645544612211319</v>
      </c>
      <c r="P149" s="4">
        <v>10</v>
      </c>
      <c r="Q149" s="10">
        <f>P149/SUM(P140:P158)</f>
        <v>5.5555555555555552E-2</v>
      </c>
      <c r="R149" s="7">
        <f t="shared" si="60"/>
        <v>6.8208991761885001</v>
      </c>
    </row>
    <row r="150" spans="5:18" x14ac:dyDescent="0.25">
      <c r="E150" s="5">
        <f t="shared" si="51"/>
        <v>105</v>
      </c>
      <c r="F150" s="27">
        <f>D140*3.6</f>
        <v>9.5828853747563212</v>
      </c>
      <c r="G150" s="1">
        <v>100</v>
      </c>
      <c r="H150" s="5">
        <f t="shared" si="52"/>
        <v>-1.6640505821175136</v>
      </c>
      <c r="I150" s="5">
        <f t="shared" si="53"/>
        <v>9.4372998132873231</v>
      </c>
      <c r="J150" s="5">
        <f t="shared" si="54"/>
        <v>103.33594941788249</v>
      </c>
      <c r="K150" s="5">
        <f t="shared" si="55"/>
        <v>9.4372998132873231</v>
      </c>
      <c r="L150" s="5">
        <f t="shared" si="56"/>
        <v>103.76599187528176</v>
      </c>
      <c r="M150" s="5">
        <f t="shared" si="57"/>
        <v>5.2181418391496743</v>
      </c>
      <c r="N150" s="7">
        <f t="shared" si="58"/>
        <v>0.96552904625586877</v>
      </c>
      <c r="O150" s="7">
        <f t="shared" si="59"/>
        <v>6.7655290462558684</v>
      </c>
      <c r="P150" s="4">
        <v>10</v>
      </c>
      <c r="Q150" s="10">
        <f>P150/SUM(P140:P158)</f>
        <v>5.5555555555555552E-2</v>
      </c>
      <c r="R150" s="7">
        <f t="shared" si="60"/>
        <v>6.6074403065986802</v>
      </c>
    </row>
    <row r="151" spans="5:18" x14ac:dyDescent="0.25">
      <c r="E151" s="5">
        <f t="shared" si="51"/>
        <v>105</v>
      </c>
      <c r="F151" s="27">
        <f>D140*3.6</f>
        <v>9.5828853747563212</v>
      </c>
      <c r="G151" s="1">
        <v>110</v>
      </c>
      <c r="H151" s="5">
        <f t="shared" si="52"/>
        <v>-3.2775398293476115</v>
      </c>
      <c r="I151" s="5">
        <f t="shared" si="53"/>
        <v>9.0049666724957191</v>
      </c>
      <c r="J151" s="5">
        <f t="shared" si="54"/>
        <v>101.72246017065238</v>
      </c>
      <c r="K151" s="5">
        <f t="shared" si="55"/>
        <v>9.0049666724957191</v>
      </c>
      <c r="L151" s="5">
        <f t="shared" si="56"/>
        <v>102.12026404168137</v>
      </c>
      <c r="M151" s="5">
        <f t="shared" si="57"/>
        <v>5.0589134552361372</v>
      </c>
      <c r="N151" s="7">
        <f t="shared" si="58"/>
        <v>0.92082049857804693</v>
      </c>
      <c r="O151" s="7">
        <f t="shared" si="59"/>
        <v>6.7208204985780471</v>
      </c>
      <c r="P151" s="4">
        <v>10</v>
      </c>
      <c r="Q151" s="10">
        <f>P151/SUM(P140:P158)</f>
        <v>5.5555555555555552E-2</v>
      </c>
      <c r="R151" s="7">
        <f t="shared" si="60"/>
        <v>6.3572246143173921</v>
      </c>
    </row>
    <row r="152" spans="5:18" x14ac:dyDescent="0.25">
      <c r="E152" s="5">
        <f t="shared" si="51"/>
        <v>105</v>
      </c>
      <c r="F152" s="27">
        <f>D140*3.6</f>
        <v>9.5828853747563212</v>
      </c>
      <c r="G152" s="1">
        <v>120</v>
      </c>
      <c r="H152" s="5">
        <f t="shared" si="52"/>
        <v>-4.7914426873781588</v>
      </c>
      <c r="I152" s="5">
        <f t="shared" si="53"/>
        <v>8.2990221760933345</v>
      </c>
      <c r="J152" s="5">
        <f t="shared" si="54"/>
        <v>100.20855731262183</v>
      </c>
      <c r="K152" s="5">
        <f t="shared" si="55"/>
        <v>8.2990221760933345</v>
      </c>
      <c r="L152" s="5">
        <f t="shared" si="56"/>
        <v>100.55162220350452</v>
      </c>
      <c r="M152" s="5">
        <f t="shared" si="57"/>
        <v>4.7342891845313071</v>
      </c>
      <c r="N152" s="7">
        <f t="shared" si="58"/>
        <v>0.83106062326981722</v>
      </c>
      <c r="O152" s="7">
        <f t="shared" si="59"/>
        <v>6.6310606232698168</v>
      </c>
      <c r="P152" s="4">
        <v>10</v>
      </c>
      <c r="Q152" s="10">
        <f>P152/SUM(P140:P158)</f>
        <v>5.5555555555555552E-2</v>
      </c>
      <c r="R152" s="7">
        <f t="shared" si="60"/>
        <v>6.0811058533447104</v>
      </c>
    </row>
    <row r="153" spans="5:18" x14ac:dyDescent="0.25">
      <c r="E153" s="5">
        <f t="shared" si="51"/>
        <v>105</v>
      </c>
      <c r="F153" s="27">
        <f>D140*3.6</f>
        <v>9.5828853747563212</v>
      </c>
      <c r="G153" s="1">
        <v>130</v>
      </c>
      <c r="H153" s="5">
        <f t="shared" si="52"/>
        <v>-6.159759983939713</v>
      </c>
      <c r="I153" s="5">
        <f t="shared" si="53"/>
        <v>7.3409160903782054</v>
      </c>
      <c r="J153" s="5">
        <f t="shared" si="54"/>
        <v>98.840240016060292</v>
      </c>
      <c r="K153" s="5">
        <f t="shared" si="55"/>
        <v>7.3409160903782054</v>
      </c>
      <c r="L153" s="5">
        <f t="shared" si="56"/>
        <v>99.112471947169098</v>
      </c>
      <c r="M153" s="5">
        <f t="shared" si="57"/>
        <v>4.2475887765875147</v>
      </c>
      <c r="N153" s="7">
        <f t="shared" si="58"/>
        <v>0.70079416392043403</v>
      </c>
      <c r="O153" s="7">
        <f t="shared" si="59"/>
        <v>6.5007941639204336</v>
      </c>
      <c r="P153" s="4">
        <v>10</v>
      </c>
      <c r="Q153" s="10">
        <f>P153/SUM(P140:P158)</f>
        <v>5.5555555555555552E-2</v>
      </c>
      <c r="R153" s="7">
        <f t="shared" si="60"/>
        <v>5.792211783839452</v>
      </c>
    </row>
    <row r="154" spans="5:18" x14ac:dyDescent="0.25">
      <c r="E154" s="5">
        <f t="shared" si="51"/>
        <v>105</v>
      </c>
      <c r="F154" s="27">
        <f>D140*3.6</f>
        <v>9.5828853747563212</v>
      </c>
      <c r="G154" s="1">
        <v>140</v>
      </c>
      <c r="H154" s="5">
        <f t="shared" si="52"/>
        <v>-7.3409160903782036</v>
      </c>
      <c r="I154" s="5">
        <f t="shared" si="53"/>
        <v>6.1597599839397139</v>
      </c>
      <c r="J154" s="5">
        <f t="shared" si="54"/>
        <v>97.659083909621799</v>
      </c>
      <c r="K154" s="5">
        <f t="shared" si="55"/>
        <v>6.1597599839397139</v>
      </c>
      <c r="L154" s="5">
        <f t="shared" si="56"/>
        <v>97.853151779216063</v>
      </c>
      <c r="M154" s="5">
        <f t="shared" si="57"/>
        <v>3.6090993946762016</v>
      </c>
      <c r="N154" s="7">
        <f t="shared" si="58"/>
        <v>0.53995766834388559</v>
      </c>
      <c r="O154" s="7">
        <f t="shared" si="59"/>
        <v>6.3399576683438852</v>
      </c>
      <c r="P154" s="4">
        <v>10</v>
      </c>
      <c r="Q154" s="10">
        <f>P154/SUM(P140:P158)</f>
        <v>5.5555555555555552E-2</v>
      </c>
      <c r="R154" s="7">
        <f t="shared" si="60"/>
        <v>5.5062686539213512</v>
      </c>
    </row>
    <row r="155" spans="5:18" x14ac:dyDescent="0.25">
      <c r="E155" s="5">
        <f t="shared" si="51"/>
        <v>105</v>
      </c>
      <c r="F155" s="27">
        <f>D140*3.6</f>
        <v>9.5828853747563212</v>
      </c>
      <c r="G155" s="1">
        <v>150</v>
      </c>
      <c r="H155" s="5">
        <f t="shared" si="52"/>
        <v>-8.2990221760933345</v>
      </c>
      <c r="I155" s="5">
        <f t="shared" si="53"/>
        <v>4.7914426873781597</v>
      </c>
      <c r="J155" s="5">
        <f t="shared" si="54"/>
        <v>96.700977823906669</v>
      </c>
      <c r="K155" s="5">
        <f t="shared" si="55"/>
        <v>4.7914426873781597</v>
      </c>
      <c r="L155" s="5">
        <f t="shared" si="56"/>
        <v>96.819610798257798</v>
      </c>
      <c r="M155" s="5">
        <f t="shared" si="57"/>
        <v>2.8366322005628621</v>
      </c>
      <c r="N155" s="7">
        <f t="shared" si="58"/>
        <v>0.36503431057605362</v>
      </c>
      <c r="O155" s="7">
        <f t="shared" si="59"/>
        <v>6.1650343105760532</v>
      </c>
      <c r="P155" s="4">
        <v>10</v>
      </c>
      <c r="Q155" s="10">
        <f>P155/SUM(P140:P158)</f>
        <v>5.5555555555555552E-2</v>
      </c>
      <c r="R155" s="7">
        <f t="shared" si="60"/>
        <v>5.2418376372030053</v>
      </c>
    </row>
    <row r="156" spans="5:18" x14ac:dyDescent="0.25">
      <c r="E156" s="5">
        <f t="shared" si="51"/>
        <v>105</v>
      </c>
      <c r="F156" s="27">
        <f>D140*3.6</f>
        <v>9.5828853747563212</v>
      </c>
      <c r="G156" s="1">
        <v>160</v>
      </c>
      <c r="H156" s="5">
        <f t="shared" si="52"/>
        <v>-9.0049666724957191</v>
      </c>
      <c r="I156" s="5">
        <f t="shared" si="53"/>
        <v>3.2775398293476132</v>
      </c>
      <c r="J156" s="5">
        <f t="shared" si="54"/>
        <v>95.995033327504274</v>
      </c>
      <c r="K156" s="5">
        <f t="shared" si="55"/>
        <v>3.2775398293476132</v>
      </c>
      <c r="L156" s="5">
        <f t="shared" si="56"/>
        <v>96.050969234472674</v>
      </c>
      <c r="M156" s="5">
        <f t="shared" si="57"/>
        <v>1.9554790838557237</v>
      </c>
      <c r="N156" s="7">
        <f t="shared" si="58"/>
        <v>0.19889937675301114</v>
      </c>
      <c r="O156" s="7">
        <f t="shared" si="59"/>
        <v>5.9988993767530108</v>
      </c>
      <c r="P156" s="4">
        <v>10</v>
      </c>
      <c r="Q156" s="10">
        <f>P156/SUM(P140:P158)</f>
        <v>5.5555555555555552E-2</v>
      </c>
      <c r="R156" s="7">
        <f t="shared" si="60"/>
        <v>5.019916374402241</v>
      </c>
    </row>
    <row r="157" spans="5:18" x14ac:dyDescent="0.25">
      <c r="E157" s="5">
        <f t="shared" si="51"/>
        <v>105</v>
      </c>
      <c r="F157" s="27">
        <f>D140*3.6</f>
        <v>9.5828853747563212</v>
      </c>
      <c r="G157" s="1">
        <v>170</v>
      </c>
      <c r="H157" s="5">
        <f t="shared" si="52"/>
        <v>-9.4372998132873231</v>
      </c>
      <c r="I157" s="5">
        <f t="shared" si="53"/>
        <v>1.6640505821175133</v>
      </c>
      <c r="J157" s="5">
        <f t="shared" si="54"/>
        <v>95.562700186712675</v>
      </c>
      <c r="K157" s="5">
        <f t="shared" si="55"/>
        <v>1.6640505821175133</v>
      </c>
      <c r="L157" s="5">
        <f t="shared" si="56"/>
        <v>95.577187295480613</v>
      </c>
      <c r="M157" s="5">
        <f t="shared" si="57"/>
        <v>0.99760094902859542</v>
      </c>
      <c r="N157" s="7">
        <f t="shared" si="58"/>
        <v>6.8476611691559316E-2</v>
      </c>
      <c r="O157" s="7">
        <f t="shared" si="59"/>
        <v>5.868476611691559</v>
      </c>
      <c r="P157" s="4">
        <v>10</v>
      </c>
      <c r="Q157" s="10">
        <f>P157/SUM(P140:P158)</f>
        <v>5.5555555555555552E-2</v>
      </c>
      <c r="R157" s="7">
        <f t="shared" si="60"/>
        <v>4.8624513743815312</v>
      </c>
    </row>
    <row r="158" spans="5:18" x14ac:dyDescent="0.25">
      <c r="E158" s="5">
        <f t="shared" si="51"/>
        <v>105</v>
      </c>
      <c r="F158" s="27">
        <f>D140*3.6</f>
        <v>9.5828853747563212</v>
      </c>
      <c r="G158" s="1">
        <v>180</v>
      </c>
      <c r="H158" s="5">
        <f t="shared" si="52"/>
        <v>-9.5828853747563212</v>
      </c>
      <c r="I158" s="5">
        <f t="shared" si="53"/>
        <v>1.1740457210449119E-15</v>
      </c>
      <c r="J158" s="5">
        <f t="shared" si="54"/>
        <v>95.417114625243684</v>
      </c>
      <c r="K158" s="5">
        <f t="shared" si="55"/>
        <v>1.1740457210449119E-15</v>
      </c>
      <c r="L158" s="5">
        <f t="shared" si="56"/>
        <v>95.417114625243684</v>
      </c>
      <c r="M158" s="5">
        <f t="shared" si="57"/>
        <v>7.0498741274524514E-16</v>
      </c>
      <c r="N158" s="7">
        <f t="shared" si="58"/>
        <v>2.1179231853692675E-17</v>
      </c>
      <c r="O158" s="7">
        <f t="shared" si="59"/>
        <v>5.8</v>
      </c>
      <c r="P158" s="4">
        <v>5</v>
      </c>
      <c r="Q158" s="10">
        <f>P158/SUM(P140:P158)</f>
        <v>2.7777777777777776E-2</v>
      </c>
      <c r="R158" s="7">
        <f t="shared" si="60"/>
        <v>4.7896298800689321</v>
      </c>
    </row>
    <row r="159" spans="5:18" x14ac:dyDescent="0.25">
      <c r="R159" s="7">
        <f>SUMPRODUCT(Q140:Q158,R140:R158)</f>
        <v>6.3781701705167304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1">$M$4</f>
        <v>105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114.90846607619338</v>
      </c>
      <c r="K163" s="5">
        <f>I163</f>
        <v>0</v>
      </c>
      <c r="L163" s="5">
        <f>SQRT(J163^2+K163^2)</f>
        <v>114.90846607619338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6.94629862500729</v>
      </c>
    </row>
    <row r="164" spans="2:18" x14ac:dyDescent="0.25">
      <c r="E164" s="5">
        <f t="shared" si="61"/>
        <v>105</v>
      </c>
      <c r="F164" s="27">
        <f>D163*3.6</f>
        <v>9.9084660761933794</v>
      </c>
      <c r="G164" s="1">
        <v>10</v>
      </c>
      <c r="H164" s="5">
        <f t="shared" ref="H164:H181" si="62">$F164*COS($G164*PI()/180)</f>
        <v>9.7579342122936907</v>
      </c>
      <c r="I164" s="5">
        <f t="shared" ref="I164:I181" si="63">$F164*SIN($G164*PI()/180)</f>
        <v>1.7205870776055801</v>
      </c>
      <c r="J164" s="5">
        <f t="shared" ref="J164:J181" si="64">E164+H164</f>
        <v>114.75793421229369</v>
      </c>
      <c r="K164" s="5">
        <f t="shared" ref="K164:K181" si="65">I164</f>
        <v>1.7205870776055801</v>
      </c>
      <c r="L164" s="5">
        <f t="shared" ref="L164:L181" si="66">SQRT(J164^2+K164^2)</f>
        <v>114.77083202872039</v>
      </c>
      <c r="M164" s="5">
        <f t="shared" ref="M164:M181" si="67">ATAN(K164/J164)*180/PI()</f>
        <v>0.8589819304579962</v>
      </c>
      <c r="N164" s="7">
        <f t="shared" ref="N164:N181" si="68">$K$2*M164+$K$3*M164*M164+$K$4*M164*M164*M164</f>
        <v>5.457236331160726E-2</v>
      </c>
      <c r="O164" s="7">
        <f t="shared" ref="O164:O181" si="69">N164+$E$4</f>
        <v>5.8545723633116067</v>
      </c>
      <c r="P164" s="4">
        <v>10</v>
      </c>
      <c r="Q164" s="10">
        <f>P164/SUM(P163:P181)</f>
        <v>5.5555555555555552E-2</v>
      </c>
      <c r="R164" s="7">
        <f t="shared" ref="R164:R181" si="70">O164*(L164^2/E164^2)</f>
        <v>6.9948698835926928</v>
      </c>
    </row>
    <row r="165" spans="2:18" x14ac:dyDescent="0.25">
      <c r="E165" s="5">
        <f t="shared" si="61"/>
        <v>105</v>
      </c>
      <c r="F165" s="27">
        <f>D163*3.6</f>
        <v>9.9084660761933794</v>
      </c>
      <c r="G165" s="1">
        <v>20</v>
      </c>
      <c r="H165" s="5">
        <f t="shared" si="62"/>
        <v>9.3109124551064237</v>
      </c>
      <c r="I165" s="5">
        <f t="shared" si="63"/>
        <v>3.3888949875171859</v>
      </c>
      <c r="J165" s="5">
        <f t="shared" si="64"/>
        <v>114.31091245510642</v>
      </c>
      <c r="K165" s="5">
        <f t="shared" si="65"/>
        <v>3.3888949875171859</v>
      </c>
      <c r="L165" s="5">
        <f t="shared" si="66"/>
        <v>114.36113551183122</v>
      </c>
      <c r="M165" s="5">
        <f t="shared" si="67"/>
        <v>1.6981101845108959</v>
      </c>
      <c r="N165" s="7">
        <f t="shared" si="68"/>
        <v>0.15828380813088033</v>
      </c>
      <c r="O165" s="7">
        <f t="shared" si="69"/>
        <v>5.9582838081308802</v>
      </c>
      <c r="P165" s="4">
        <v>10</v>
      </c>
      <c r="Q165" s="10">
        <f>P165/SUM(P163:P181)</f>
        <v>5.5555555555555552E-2</v>
      </c>
      <c r="R165" s="7">
        <f t="shared" si="70"/>
        <v>7.0680482501596771</v>
      </c>
    </row>
    <row r="166" spans="2:18" x14ac:dyDescent="0.25">
      <c r="E166" s="5">
        <f t="shared" si="61"/>
        <v>105</v>
      </c>
      <c r="F166" s="27">
        <f>D163*3.6</f>
        <v>9.9084660761933794</v>
      </c>
      <c r="G166" s="1">
        <v>30</v>
      </c>
      <c r="H166" s="5">
        <f t="shared" si="62"/>
        <v>8.5809833345197841</v>
      </c>
      <c r="I166" s="5">
        <f t="shared" si="63"/>
        <v>4.9542330380966888</v>
      </c>
      <c r="J166" s="5">
        <f t="shared" si="64"/>
        <v>113.58098333451979</v>
      </c>
      <c r="K166" s="5">
        <f t="shared" si="65"/>
        <v>4.9542330380966888</v>
      </c>
      <c r="L166" s="5">
        <f t="shared" si="66"/>
        <v>113.68898011782949</v>
      </c>
      <c r="M166" s="5">
        <f t="shared" si="67"/>
        <v>2.4975732843092362</v>
      </c>
      <c r="N166" s="7">
        <f t="shared" si="68"/>
        <v>0.29645890361707994</v>
      </c>
      <c r="O166" s="7">
        <f t="shared" si="69"/>
        <v>6.09645890361708</v>
      </c>
      <c r="P166" s="4">
        <v>10</v>
      </c>
      <c r="Q166" s="10">
        <f>P166/SUM(P163:P181)</f>
        <v>5.5555555555555552E-2</v>
      </c>
      <c r="R166" s="7">
        <f t="shared" si="70"/>
        <v>7.147197668788805</v>
      </c>
    </row>
    <row r="167" spans="2:18" x14ac:dyDescent="0.25">
      <c r="E167" s="5">
        <f t="shared" si="61"/>
        <v>105</v>
      </c>
      <c r="F167" s="27">
        <f>D163*3.6</f>
        <v>9.9084660761933794</v>
      </c>
      <c r="G167" s="1">
        <v>40</v>
      </c>
      <c r="H167" s="5">
        <f t="shared" si="62"/>
        <v>7.5903253775008421</v>
      </c>
      <c r="I167" s="5">
        <f t="shared" si="63"/>
        <v>6.3690392247765049</v>
      </c>
      <c r="J167" s="5">
        <f t="shared" si="64"/>
        <v>112.59032537750085</v>
      </c>
      <c r="K167" s="5">
        <f t="shared" si="65"/>
        <v>6.3690392247765049</v>
      </c>
      <c r="L167" s="5">
        <f t="shared" si="66"/>
        <v>112.77032424028164</v>
      </c>
      <c r="M167" s="5">
        <f t="shared" si="67"/>
        <v>3.2376722278495937</v>
      </c>
      <c r="N167" s="7">
        <f t="shared" si="68"/>
        <v>0.4528412241949723</v>
      </c>
      <c r="O167" s="7">
        <f t="shared" si="69"/>
        <v>6.252841224194972</v>
      </c>
      <c r="P167" s="4">
        <v>10</v>
      </c>
      <c r="Q167" s="10">
        <f>P167/SUM(P163:P181)</f>
        <v>5.5555555555555552E-2</v>
      </c>
      <c r="R167" s="7">
        <f t="shared" si="70"/>
        <v>7.2125437592610799</v>
      </c>
    </row>
    <row r="168" spans="2:18" x14ac:dyDescent="0.25">
      <c r="E168" s="5">
        <f t="shared" si="61"/>
        <v>105</v>
      </c>
      <c r="F168" s="27">
        <f>D163*3.6</f>
        <v>9.9084660761933794</v>
      </c>
      <c r="G168" s="1">
        <v>50</v>
      </c>
      <c r="H168" s="5">
        <f t="shared" si="62"/>
        <v>6.3690392247765057</v>
      </c>
      <c r="I168" s="5">
        <f t="shared" si="63"/>
        <v>7.5903253775008421</v>
      </c>
      <c r="J168" s="5">
        <f t="shared" si="64"/>
        <v>111.3690392247765</v>
      </c>
      <c r="K168" s="5">
        <f t="shared" si="65"/>
        <v>7.5903253775008421</v>
      </c>
      <c r="L168" s="5">
        <f t="shared" si="66"/>
        <v>111.62739778919035</v>
      </c>
      <c r="M168" s="5">
        <f t="shared" si="67"/>
        <v>3.8989481549256193</v>
      </c>
      <c r="N168" s="7">
        <f t="shared" si="68"/>
        <v>0.61137667022989672</v>
      </c>
      <c r="O168" s="7">
        <f t="shared" si="69"/>
        <v>6.4113766702298962</v>
      </c>
      <c r="P168" s="4">
        <v>10</v>
      </c>
      <c r="Q168" s="10">
        <f>P168/SUM(P163:P181)</f>
        <v>5.5555555555555552E-2</v>
      </c>
      <c r="R168" s="7">
        <f t="shared" si="70"/>
        <v>7.2462663944644223</v>
      </c>
    </row>
    <row r="169" spans="2:18" x14ac:dyDescent="0.25">
      <c r="E169" s="5">
        <f t="shared" si="61"/>
        <v>105</v>
      </c>
      <c r="F169" s="27">
        <f>D163*3.6</f>
        <v>9.9084660761933794</v>
      </c>
      <c r="G169" s="1">
        <v>60</v>
      </c>
      <c r="H169" s="5">
        <f t="shared" si="62"/>
        <v>4.9542330380966906</v>
      </c>
      <c r="I169" s="5">
        <f t="shared" si="63"/>
        <v>8.5809833345197841</v>
      </c>
      <c r="J169" s="5">
        <f t="shared" si="64"/>
        <v>109.95423303809669</v>
      </c>
      <c r="K169" s="5">
        <f t="shared" si="65"/>
        <v>8.5809833345197841</v>
      </c>
      <c r="L169" s="5">
        <f t="shared" si="66"/>
        <v>110.28856077573674</v>
      </c>
      <c r="M169" s="5">
        <f t="shared" si="67"/>
        <v>4.4623987063872734</v>
      </c>
      <c r="N169" s="7">
        <f t="shared" si="68"/>
        <v>0.75757711449844867</v>
      </c>
      <c r="O169" s="7">
        <f t="shared" si="69"/>
        <v>6.5575771144984483</v>
      </c>
      <c r="P169" s="4">
        <v>10</v>
      </c>
      <c r="Q169" s="10">
        <f>P169/SUM(P163:P181)</f>
        <v>5.5555555555555552E-2</v>
      </c>
      <c r="R169" s="7">
        <f t="shared" si="70"/>
        <v>7.2347869583597841</v>
      </c>
    </row>
    <row r="170" spans="2:18" x14ac:dyDescent="0.25">
      <c r="E170" s="5">
        <f t="shared" si="61"/>
        <v>105</v>
      </c>
      <c r="F170" s="27">
        <f>D163*3.6</f>
        <v>9.9084660761933794</v>
      </c>
      <c r="G170" s="1">
        <v>70</v>
      </c>
      <c r="H170" s="5">
        <f t="shared" si="62"/>
        <v>3.3888949875171872</v>
      </c>
      <c r="I170" s="5">
        <f t="shared" si="63"/>
        <v>9.310912455106422</v>
      </c>
      <c r="J170" s="5">
        <f t="shared" si="64"/>
        <v>108.38889498751719</v>
      </c>
      <c r="K170" s="5">
        <f t="shared" si="65"/>
        <v>9.310912455106422</v>
      </c>
      <c r="L170" s="5">
        <f t="shared" si="66"/>
        <v>108.78807677021267</v>
      </c>
      <c r="M170" s="5">
        <f t="shared" si="67"/>
        <v>4.9098160933721218</v>
      </c>
      <c r="N170" s="7">
        <f t="shared" si="68"/>
        <v>0.87934588782678402</v>
      </c>
      <c r="O170" s="7">
        <f t="shared" si="69"/>
        <v>6.6793458878267842</v>
      </c>
      <c r="P170" s="4">
        <v>10</v>
      </c>
      <c r="Q170" s="10">
        <f>P170/SUM(P163:P181)</f>
        <v>5.5555555555555552E-2</v>
      </c>
      <c r="R170" s="7">
        <f t="shared" si="70"/>
        <v>7.1699798283691614</v>
      </c>
    </row>
    <row r="171" spans="2:18" x14ac:dyDescent="0.25">
      <c r="E171" s="5">
        <f t="shared" si="61"/>
        <v>105</v>
      </c>
      <c r="F171" s="27">
        <f>D163*3.6</f>
        <v>9.9084660761933794</v>
      </c>
      <c r="G171" s="1">
        <v>80</v>
      </c>
      <c r="H171" s="5">
        <f t="shared" si="62"/>
        <v>1.7205870776055807</v>
      </c>
      <c r="I171" s="5">
        <f t="shared" si="63"/>
        <v>9.7579342122936907</v>
      </c>
      <c r="J171" s="5">
        <f t="shared" si="64"/>
        <v>106.72058707760559</v>
      </c>
      <c r="K171" s="5">
        <f t="shared" si="65"/>
        <v>9.7579342122936907</v>
      </c>
      <c r="L171" s="5">
        <f t="shared" si="66"/>
        <v>107.16576405867804</v>
      </c>
      <c r="M171" s="5">
        <f t="shared" si="67"/>
        <v>5.224279507077763</v>
      </c>
      <c r="N171" s="7">
        <f t="shared" si="68"/>
        <v>0.96726031200115659</v>
      </c>
      <c r="O171" s="7">
        <f t="shared" si="69"/>
        <v>6.7672603120011567</v>
      </c>
      <c r="P171" s="4">
        <v>10</v>
      </c>
      <c r="Q171" s="10">
        <f>P171/SUM(P163:P181)</f>
        <v>5.5555555555555552E-2</v>
      </c>
      <c r="R171" s="7">
        <f t="shared" si="70"/>
        <v>7.0493068233643967</v>
      </c>
    </row>
    <row r="172" spans="2:18" x14ac:dyDescent="0.25">
      <c r="E172" s="5">
        <f t="shared" si="61"/>
        <v>105</v>
      </c>
      <c r="F172" s="27">
        <f>D163*3.6</f>
        <v>9.9084660761933794</v>
      </c>
      <c r="G172" s="1">
        <v>90</v>
      </c>
      <c r="H172" s="5">
        <f t="shared" si="62"/>
        <v>6.0696709518813979E-16</v>
      </c>
      <c r="I172" s="5">
        <f t="shared" si="63"/>
        <v>9.9084660761933794</v>
      </c>
      <c r="J172" s="5">
        <f t="shared" si="64"/>
        <v>105</v>
      </c>
      <c r="K172" s="5">
        <f t="shared" si="65"/>
        <v>9.9084660761933794</v>
      </c>
      <c r="L172" s="5">
        <f t="shared" si="66"/>
        <v>105.46647666430825</v>
      </c>
      <c r="M172" s="5">
        <f t="shared" si="67"/>
        <v>5.3908292477209994</v>
      </c>
      <c r="N172" s="7">
        <f t="shared" si="68"/>
        <v>1.014443348922609</v>
      </c>
      <c r="O172" s="7">
        <f t="shared" si="69"/>
        <v>6.8144433489226088</v>
      </c>
      <c r="P172" s="4">
        <v>10</v>
      </c>
      <c r="Q172" s="10">
        <f>P172/SUM(P163:P181)</f>
        <v>5.5555555555555552E-2</v>
      </c>
      <c r="R172" s="7">
        <f t="shared" si="70"/>
        <v>6.8751260132910614</v>
      </c>
    </row>
    <row r="173" spans="2:18" x14ac:dyDescent="0.25">
      <c r="E173" s="5">
        <f t="shared" si="61"/>
        <v>105</v>
      </c>
      <c r="F173" s="27">
        <f>D163*3.6</f>
        <v>9.9084660761933794</v>
      </c>
      <c r="G173" s="1">
        <v>100</v>
      </c>
      <c r="H173" s="5">
        <f t="shared" si="62"/>
        <v>-1.7205870776055796</v>
      </c>
      <c r="I173" s="5">
        <f t="shared" si="63"/>
        <v>9.7579342122936907</v>
      </c>
      <c r="J173" s="5">
        <f t="shared" si="64"/>
        <v>103.27941292239441</v>
      </c>
      <c r="K173" s="5">
        <f t="shared" si="65"/>
        <v>9.7579342122936907</v>
      </c>
      <c r="L173" s="5">
        <f t="shared" si="66"/>
        <v>103.73935807438708</v>
      </c>
      <c r="M173" s="5">
        <f t="shared" si="67"/>
        <v>5.3973361242251565</v>
      </c>
      <c r="N173" s="7">
        <f t="shared" si="68"/>
        <v>1.0162942837259794</v>
      </c>
      <c r="O173" s="7">
        <f t="shared" si="69"/>
        <v>6.8162942837259788</v>
      </c>
      <c r="P173" s="4">
        <v>10</v>
      </c>
      <c r="Q173" s="10">
        <f>P173/SUM(P163:P181)</f>
        <v>5.5555555555555552E-2</v>
      </c>
      <c r="R173" s="7">
        <f t="shared" si="70"/>
        <v>6.6536024237912379</v>
      </c>
    </row>
    <row r="174" spans="2:18" x14ac:dyDescent="0.25">
      <c r="E174" s="5">
        <f t="shared" si="61"/>
        <v>105</v>
      </c>
      <c r="F174" s="27">
        <f>D163*3.6</f>
        <v>9.9084660761933794</v>
      </c>
      <c r="G174" s="1">
        <v>110</v>
      </c>
      <c r="H174" s="5">
        <f t="shared" si="62"/>
        <v>-3.3888949875171859</v>
      </c>
      <c r="I174" s="5">
        <f t="shared" si="63"/>
        <v>9.3109124551064237</v>
      </c>
      <c r="J174" s="5">
        <f t="shared" si="64"/>
        <v>101.61110501248281</v>
      </c>
      <c r="K174" s="5">
        <f t="shared" si="65"/>
        <v>9.3109124551064237</v>
      </c>
      <c r="L174" s="5">
        <f t="shared" si="66"/>
        <v>102.03680587221683</v>
      </c>
      <c r="M174" s="5">
        <f t="shared" si="67"/>
        <v>5.2355531502482293</v>
      </c>
      <c r="N174" s="7">
        <f t="shared" si="68"/>
        <v>0.97044175082710771</v>
      </c>
      <c r="O174" s="7">
        <f t="shared" si="69"/>
        <v>6.7704417508271071</v>
      </c>
      <c r="P174" s="4">
        <v>10</v>
      </c>
      <c r="Q174" s="10">
        <f>P174/SUM(P163:P181)</f>
        <v>5.5555555555555552E-2</v>
      </c>
      <c r="R174" s="7">
        <f t="shared" si="70"/>
        <v>6.393697988043253</v>
      </c>
    </row>
    <row r="175" spans="2:18" x14ac:dyDescent="0.25">
      <c r="E175" s="5">
        <f t="shared" si="61"/>
        <v>105</v>
      </c>
      <c r="F175" s="27">
        <f>D163*3.6</f>
        <v>9.9084660761933794</v>
      </c>
      <c r="G175" s="1">
        <v>120</v>
      </c>
      <c r="H175" s="5">
        <f t="shared" si="62"/>
        <v>-4.9542330380966879</v>
      </c>
      <c r="I175" s="5">
        <f t="shared" si="63"/>
        <v>8.5809833345197841</v>
      </c>
      <c r="J175" s="5">
        <f t="shared" si="64"/>
        <v>100.04576696190331</v>
      </c>
      <c r="K175" s="5">
        <f t="shared" si="65"/>
        <v>8.5809833345197841</v>
      </c>
      <c r="L175" s="5">
        <f t="shared" si="66"/>
        <v>100.41309059073308</v>
      </c>
      <c r="M175" s="5">
        <f t="shared" si="67"/>
        <v>4.9022942685669744</v>
      </c>
      <c r="N175" s="7">
        <f t="shared" si="68"/>
        <v>0.87726430136476674</v>
      </c>
      <c r="O175" s="7">
        <f t="shared" si="69"/>
        <v>6.677264301364767</v>
      </c>
      <c r="P175" s="4">
        <v>10</v>
      </c>
      <c r="Q175" s="10">
        <f>P175/SUM(P163:P181)</f>
        <v>5.5555555555555552E-2</v>
      </c>
      <c r="R175" s="7">
        <f t="shared" si="70"/>
        <v>6.1066163681260219</v>
      </c>
    </row>
    <row r="176" spans="2:18" x14ac:dyDescent="0.25">
      <c r="E176" s="5">
        <f t="shared" si="61"/>
        <v>105</v>
      </c>
      <c r="F176" s="27">
        <f>D163*3.6</f>
        <v>9.9084660761933794</v>
      </c>
      <c r="G176" s="1">
        <v>130</v>
      </c>
      <c r="H176" s="5">
        <f t="shared" si="62"/>
        <v>-6.3690392247765057</v>
      </c>
      <c r="I176" s="5">
        <f t="shared" si="63"/>
        <v>7.5903253775008421</v>
      </c>
      <c r="J176" s="5">
        <f t="shared" si="64"/>
        <v>98.6309607752235</v>
      </c>
      <c r="K176" s="5">
        <f t="shared" si="65"/>
        <v>7.5903253775008421</v>
      </c>
      <c r="L176" s="5">
        <f t="shared" si="66"/>
        <v>98.922593287782391</v>
      </c>
      <c r="M176" s="5">
        <f t="shared" si="67"/>
        <v>4.4006274766205147</v>
      </c>
      <c r="N176" s="7">
        <f t="shared" si="68"/>
        <v>0.74112661334545027</v>
      </c>
      <c r="O176" s="7">
        <f t="shared" si="69"/>
        <v>6.5411266133454502</v>
      </c>
      <c r="P176" s="4">
        <v>10</v>
      </c>
      <c r="Q176" s="10">
        <f>P176/SUM(P163:P181)</f>
        <v>5.5555555555555552E-2</v>
      </c>
      <c r="R176" s="7">
        <f t="shared" si="70"/>
        <v>5.8058384003318215</v>
      </c>
    </row>
    <row r="177" spans="2:18" x14ac:dyDescent="0.25">
      <c r="E177" s="5">
        <f t="shared" si="61"/>
        <v>105</v>
      </c>
      <c r="F177" s="27">
        <f>D163*3.6</f>
        <v>9.9084660761933794</v>
      </c>
      <c r="G177" s="1">
        <v>140</v>
      </c>
      <c r="H177" s="5">
        <f t="shared" si="62"/>
        <v>-7.5903253775008412</v>
      </c>
      <c r="I177" s="5">
        <f t="shared" si="63"/>
        <v>6.3690392247765075</v>
      </c>
      <c r="J177" s="5">
        <f t="shared" si="64"/>
        <v>97.409674622499153</v>
      </c>
      <c r="K177" s="5">
        <f t="shared" si="65"/>
        <v>6.3690392247765075</v>
      </c>
      <c r="L177" s="5">
        <f t="shared" si="66"/>
        <v>97.617669357078469</v>
      </c>
      <c r="M177" s="5">
        <f t="shared" si="67"/>
        <v>3.7409054044632382</v>
      </c>
      <c r="N177" s="7">
        <f t="shared" si="68"/>
        <v>0.57208364845257187</v>
      </c>
      <c r="O177" s="7">
        <f t="shared" si="69"/>
        <v>6.3720836484525716</v>
      </c>
      <c r="P177" s="4">
        <v>10</v>
      </c>
      <c r="Q177" s="10">
        <f>P177/SUM(P163:P181)</f>
        <v>5.5555555555555552E-2</v>
      </c>
      <c r="R177" s="7">
        <f t="shared" si="70"/>
        <v>5.5075663685958105</v>
      </c>
    </row>
    <row r="178" spans="2:18" x14ac:dyDescent="0.25">
      <c r="E178" s="5">
        <f t="shared" si="61"/>
        <v>105</v>
      </c>
      <c r="F178" s="27">
        <f>D163*3.6</f>
        <v>9.9084660761933794</v>
      </c>
      <c r="G178" s="1">
        <v>150</v>
      </c>
      <c r="H178" s="5">
        <f t="shared" si="62"/>
        <v>-8.5809833345197841</v>
      </c>
      <c r="I178" s="5">
        <f t="shared" si="63"/>
        <v>4.9542330380966888</v>
      </c>
      <c r="J178" s="5">
        <f t="shared" si="64"/>
        <v>96.419016665480214</v>
      </c>
      <c r="K178" s="5">
        <f t="shared" si="65"/>
        <v>4.9542330380966888</v>
      </c>
      <c r="L178" s="5">
        <f t="shared" si="66"/>
        <v>96.546212767430291</v>
      </c>
      <c r="M178" s="5">
        <f t="shared" si="67"/>
        <v>2.941403482434013</v>
      </c>
      <c r="N178" s="7">
        <f t="shared" si="68"/>
        <v>0.38730287944051445</v>
      </c>
      <c r="O178" s="7">
        <f t="shared" si="69"/>
        <v>6.187302879440514</v>
      </c>
      <c r="P178" s="4">
        <v>10</v>
      </c>
      <c r="Q178" s="10">
        <f>P178/SUM(P163:P181)</f>
        <v>5.5555555555555552E-2</v>
      </c>
      <c r="R178" s="7">
        <f t="shared" si="70"/>
        <v>5.2311028937752075</v>
      </c>
    </row>
    <row r="179" spans="2:18" x14ac:dyDescent="0.25">
      <c r="E179" s="5">
        <f t="shared" si="61"/>
        <v>105</v>
      </c>
      <c r="F179" s="27">
        <f>D163*3.6</f>
        <v>9.9084660761933794</v>
      </c>
      <c r="G179" s="1">
        <v>160</v>
      </c>
      <c r="H179" s="5">
        <f t="shared" si="62"/>
        <v>-9.310912455106422</v>
      </c>
      <c r="I179" s="5">
        <f t="shared" si="63"/>
        <v>3.3888949875171877</v>
      </c>
      <c r="J179" s="5">
        <f t="shared" si="64"/>
        <v>95.689087544893582</v>
      </c>
      <c r="K179" s="5">
        <f t="shared" si="65"/>
        <v>3.3888949875171877</v>
      </c>
      <c r="L179" s="5">
        <f t="shared" si="66"/>
        <v>95.749078765337103</v>
      </c>
      <c r="M179" s="5">
        <f t="shared" si="67"/>
        <v>2.0283217833139213</v>
      </c>
      <c r="N179" s="7">
        <f t="shared" si="68"/>
        <v>0.21108541989654439</v>
      </c>
      <c r="O179" s="7">
        <f t="shared" si="69"/>
        <v>6.0110854198965438</v>
      </c>
      <c r="P179" s="4">
        <v>10</v>
      </c>
      <c r="Q179" s="10">
        <f>P179/SUM(P163:P181)</f>
        <v>5.5555555555555552E-2</v>
      </c>
      <c r="R179" s="7">
        <f t="shared" si="70"/>
        <v>4.9985438887323133</v>
      </c>
    </row>
    <row r="180" spans="2:18" x14ac:dyDescent="0.25">
      <c r="E180" s="5">
        <f t="shared" si="61"/>
        <v>105</v>
      </c>
      <c r="F180" s="27">
        <f>D163*3.6</f>
        <v>9.9084660761933794</v>
      </c>
      <c r="G180" s="1">
        <v>170</v>
      </c>
      <c r="H180" s="5">
        <f t="shared" si="62"/>
        <v>-9.7579342122936907</v>
      </c>
      <c r="I180" s="5">
        <f t="shared" si="63"/>
        <v>1.7205870776055794</v>
      </c>
      <c r="J180" s="5">
        <f t="shared" si="64"/>
        <v>95.242065787706309</v>
      </c>
      <c r="K180" s="5">
        <f t="shared" si="65"/>
        <v>1.7205870776055794</v>
      </c>
      <c r="L180" s="5">
        <f t="shared" si="66"/>
        <v>95.25760607637271</v>
      </c>
      <c r="M180" s="5">
        <f t="shared" si="67"/>
        <v>1.0349592346383039</v>
      </c>
      <c r="N180" s="7">
        <f t="shared" si="68"/>
        <v>7.2451701865281798E-2</v>
      </c>
      <c r="O180" s="7">
        <f t="shared" si="69"/>
        <v>5.8724517018652813</v>
      </c>
      <c r="P180" s="4">
        <v>10</v>
      </c>
      <c r="Q180" s="10">
        <f>P180/SUM(P163:P181)</f>
        <v>5.5555555555555552E-2</v>
      </c>
      <c r="R180" s="7">
        <f t="shared" si="70"/>
        <v>4.8332602599876733</v>
      </c>
    </row>
    <row r="181" spans="2:18" x14ac:dyDescent="0.25">
      <c r="E181" s="5">
        <f t="shared" si="61"/>
        <v>105</v>
      </c>
      <c r="F181" s="27">
        <f>D163*3.6</f>
        <v>9.9084660761933794</v>
      </c>
      <c r="G181" s="1">
        <v>180</v>
      </c>
      <c r="H181" s="5">
        <f t="shared" si="62"/>
        <v>-9.9084660761933794</v>
      </c>
      <c r="I181" s="5">
        <f t="shared" si="63"/>
        <v>1.2139341903762796E-15</v>
      </c>
      <c r="J181" s="5">
        <f t="shared" si="64"/>
        <v>95.091533923806622</v>
      </c>
      <c r="K181" s="5">
        <f t="shared" si="65"/>
        <v>1.2139341903762796E-15</v>
      </c>
      <c r="L181" s="5">
        <f t="shared" si="66"/>
        <v>95.091533923806622</v>
      </c>
      <c r="M181" s="5">
        <f t="shared" si="67"/>
        <v>7.3143531127515447E-16</v>
      </c>
      <c r="N181" s="7">
        <f t="shared" si="68"/>
        <v>2.1973779621328212E-17</v>
      </c>
      <c r="O181" s="7">
        <f t="shared" si="69"/>
        <v>5.8</v>
      </c>
      <c r="P181" s="4">
        <v>5</v>
      </c>
      <c r="Q181" s="10">
        <f>P181/SUM(P163:P181)</f>
        <v>2.7777777777777776E-2</v>
      </c>
      <c r="R181" s="7">
        <f t="shared" si="70"/>
        <v>4.7569994538864666</v>
      </c>
    </row>
    <row r="182" spans="2:18" x14ac:dyDescent="0.25">
      <c r="R182" s="7">
        <f>SUMPRODUCT(Q163:Q181,R163:R181)</f>
        <v>6.4100001783600717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1">$M$4</f>
        <v>105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115.19614512198494</v>
      </c>
      <c r="K186" s="5">
        <f>I186</f>
        <v>0</v>
      </c>
      <c r="L186" s="5">
        <f>SQRT(J186^2+K186^2)</f>
        <v>115.19614512198494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6.9811229692153649</v>
      </c>
    </row>
    <row r="187" spans="2:18" x14ac:dyDescent="0.25">
      <c r="E187" s="5">
        <f t="shared" si="71"/>
        <v>105</v>
      </c>
      <c r="F187" s="27">
        <f>D186*3.6</f>
        <v>10.196145121984941</v>
      </c>
      <c r="G187" s="1">
        <v>10</v>
      </c>
      <c r="H187" s="5">
        <f t="shared" ref="H187:H204" si="72">$F187*COS($G187*PI()/180)</f>
        <v>10.041242766968375</v>
      </c>
      <c r="I187" s="5">
        <f t="shared" ref="I187:I204" si="73">$F187*SIN($G187*PI()/180)</f>
        <v>1.7705420196602459</v>
      </c>
      <c r="J187" s="5">
        <f t="shared" ref="J187:J204" si="74">E187+H187</f>
        <v>115.04124276696838</v>
      </c>
      <c r="K187" s="5">
        <f t="shared" ref="K187:K204" si="75">I187</f>
        <v>1.7705420196602459</v>
      </c>
      <c r="L187" s="5">
        <f t="shared" ref="L187:L204" si="76">SQRT(J187^2+K187^2)</f>
        <v>115.05486672197721</v>
      </c>
      <c r="M187" s="5">
        <f t="shared" ref="M187:M204" si="77">ATAN(K187/J187)*180/PI()</f>
        <v>0.88174096729240414</v>
      </c>
      <c r="N187" s="7">
        <f t="shared" ref="N187:N204" si="78">$K$2*M187+$K$3*M187*M187+$K$4*M187*M187*M187</f>
        <v>5.6762970678078326E-2</v>
      </c>
      <c r="O187" s="7">
        <f t="shared" ref="O187:O204" si="79">N187+$E$4</f>
        <v>5.8567629706780782</v>
      </c>
      <c r="P187" s="4">
        <v>10</v>
      </c>
      <c r="Q187" s="10">
        <f>P187/SUM(P186:P204)</f>
        <v>5.5555555555555552E-2</v>
      </c>
      <c r="R187" s="7">
        <f t="shared" ref="R187:R204" si="80">O187*(L187^2/E187^2)</f>
        <v>7.0321647561772087</v>
      </c>
    </row>
    <row r="188" spans="2:18" x14ac:dyDescent="0.25">
      <c r="E188" s="5">
        <f t="shared" si="71"/>
        <v>105</v>
      </c>
      <c r="F188" s="27">
        <f>D186*3.6</f>
        <v>10.196145121984941</v>
      </c>
      <c r="G188" s="1">
        <v>20</v>
      </c>
      <c r="H188" s="5">
        <f t="shared" si="72"/>
        <v>9.5812423315914845</v>
      </c>
      <c r="I188" s="5">
        <f t="shared" si="73"/>
        <v>3.4872870159906073</v>
      </c>
      <c r="J188" s="5">
        <f t="shared" si="74"/>
        <v>114.58124233159148</v>
      </c>
      <c r="K188" s="5">
        <f t="shared" si="75"/>
        <v>3.4872870159906073</v>
      </c>
      <c r="L188" s="5">
        <f t="shared" si="76"/>
        <v>114.63429794342873</v>
      </c>
      <c r="M188" s="5">
        <f t="shared" si="77"/>
        <v>1.7432623783128627</v>
      </c>
      <c r="N188" s="7">
        <f t="shared" si="78"/>
        <v>0.16512834582505062</v>
      </c>
      <c r="O188" s="7">
        <f t="shared" si="79"/>
        <v>5.9651283458250504</v>
      </c>
      <c r="P188" s="4">
        <v>10</v>
      </c>
      <c r="Q188" s="10">
        <f>P188/SUM(P186:P204)</f>
        <v>5.5555555555555552E-2</v>
      </c>
      <c r="R188" s="7">
        <f t="shared" si="80"/>
        <v>7.1100121910174101</v>
      </c>
    </row>
    <row r="189" spans="2:18" x14ac:dyDescent="0.25">
      <c r="E189" s="5">
        <f t="shared" si="71"/>
        <v>105</v>
      </c>
      <c r="F189" s="27">
        <f>D186*3.6</f>
        <v>10.196145121984941</v>
      </c>
      <c r="G189" s="1">
        <v>30</v>
      </c>
      <c r="H189" s="5">
        <f t="shared" si="72"/>
        <v>8.8301206963117433</v>
      </c>
      <c r="I189" s="5">
        <f t="shared" si="73"/>
        <v>5.0980725609924695</v>
      </c>
      <c r="J189" s="5">
        <f t="shared" si="74"/>
        <v>113.83012069631174</v>
      </c>
      <c r="K189" s="5">
        <f t="shared" si="75"/>
        <v>5.0980725609924695</v>
      </c>
      <c r="L189" s="5">
        <f t="shared" si="76"/>
        <v>113.94422636348909</v>
      </c>
      <c r="M189" s="5">
        <f t="shared" si="77"/>
        <v>2.5643737621574583</v>
      </c>
      <c r="N189" s="7">
        <f t="shared" si="78"/>
        <v>0.30953308526219164</v>
      </c>
      <c r="O189" s="7">
        <f t="shared" si="79"/>
        <v>6.1095330852621919</v>
      </c>
      <c r="P189" s="4">
        <v>10</v>
      </c>
      <c r="Q189" s="10">
        <f>P189/SUM(P186:P204)</f>
        <v>5.5555555555555552E-2</v>
      </c>
      <c r="R189" s="7">
        <f t="shared" si="80"/>
        <v>7.1947228826214893</v>
      </c>
    </row>
    <row r="190" spans="2:18" x14ac:dyDescent="0.25">
      <c r="E190" s="5">
        <f t="shared" si="71"/>
        <v>105</v>
      </c>
      <c r="F190" s="27">
        <f>D186*3.6</f>
        <v>10.196145121984941</v>
      </c>
      <c r="G190" s="1">
        <v>40</v>
      </c>
      <c r="H190" s="5">
        <f t="shared" si="72"/>
        <v>7.8107003119312379</v>
      </c>
      <c r="I190" s="5">
        <f t="shared" si="73"/>
        <v>6.5539557509777673</v>
      </c>
      <c r="J190" s="5">
        <f t="shared" si="74"/>
        <v>112.81070031193124</v>
      </c>
      <c r="K190" s="5">
        <f t="shared" si="75"/>
        <v>6.5539557509777673</v>
      </c>
      <c r="L190" s="5">
        <f t="shared" si="76"/>
        <v>113.00092230090044</v>
      </c>
      <c r="M190" s="5">
        <f t="shared" si="77"/>
        <v>3.3249715775278728</v>
      </c>
      <c r="N190" s="7">
        <f t="shared" si="78"/>
        <v>0.47284183473650987</v>
      </c>
      <c r="O190" s="7">
        <f t="shared" si="79"/>
        <v>6.2728418347365098</v>
      </c>
      <c r="P190" s="4">
        <v>10</v>
      </c>
      <c r="Q190" s="10">
        <f>P190/SUM(P186:P204)</f>
        <v>5.5555555555555552E-2</v>
      </c>
      <c r="R190" s="7">
        <f t="shared" si="80"/>
        <v>7.2652358189805355</v>
      </c>
    </row>
    <row r="191" spans="2:18" x14ac:dyDescent="0.25">
      <c r="E191" s="5">
        <f t="shared" si="71"/>
        <v>105</v>
      </c>
      <c r="F191" s="27">
        <f>D186*3.6</f>
        <v>10.196145121984941</v>
      </c>
      <c r="G191" s="1">
        <v>50</v>
      </c>
      <c r="H191" s="5">
        <f t="shared" si="72"/>
        <v>6.5539557509777682</v>
      </c>
      <c r="I191" s="5">
        <f t="shared" si="73"/>
        <v>7.8107003119312379</v>
      </c>
      <c r="J191" s="5">
        <f t="shared" si="74"/>
        <v>111.55395575097776</v>
      </c>
      <c r="K191" s="5">
        <f t="shared" si="75"/>
        <v>7.8107003119312379</v>
      </c>
      <c r="L191" s="5">
        <f t="shared" si="76"/>
        <v>111.82706328547624</v>
      </c>
      <c r="M191" s="5">
        <f t="shared" si="77"/>
        <v>4.0051560142679037</v>
      </c>
      <c r="N191" s="7">
        <f t="shared" si="78"/>
        <v>0.63823177566437017</v>
      </c>
      <c r="O191" s="7">
        <f t="shared" si="79"/>
        <v>6.4382317756643701</v>
      </c>
      <c r="P191" s="4">
        <v>10</v>
      </c>
      <c r="Q191" s="10">
        <f>P191/SUM(P186:P204)</f>
        <v>5.5555555555555552E-2</v>
      </c>
      <c r="R191" s="7">
        <f t="shared" si="80"/>
        <v>7.3026729118441498</v>
      </c>
    </row>
    <row r="192" spans="2:18" x14ac:dyDescent="0.25">
      <c r="E192" s="5">
        <f t="shared" si="71"/>
        <v>105</v>
      </c>
      <c r="F192" s="27">
        <f>D186*3.6</f>
        <v>10.196145121984941</v>
      </c>
      <c r="G192" s="1">
        <v>60</v>
      </c>
      <c r="H192" s="5">
        <f t="shared" si="72"/>
        <v>5.0980725609924713</v>
      </c>
      <c r="I192" s="5">
        <f t="shared" si="73"/>
        <v>8.8301206963117416</v>
      </c>
      <c r="J192" s="5">
        <f t="shared" si="74"/>
        <v>110.09807256099248</v>
      </c>
      <c r="K192" s="5">
        <f t="shared" si="75"/>
        <v>8.8301206963117416</v>
      </c>
      <c r="L192" s="5">
        <f t="shared" si="76"/>
        <v>110.45160303570518</v>
      </c>
      <c r="M192" s="5">
        <f t="shared" si="77"/>
        <v>4.5854393612038145</v>
      </c>
      <c r="N192" s="7">
        <f t="shared" si="78"/>
        <v>0.79062125793477211</v>
      </c>
      <c r="O192" s="7">
        <f t="shared" si="79"/>
        <v>6.5906212579347718</v>
      </c>
      <c r="P192" s="4">
        <v>10</v>
      </c>
      <c r="Q192" s="10">
        <f>P192/SUM(P186:P204)</f>
        <v>5.5555555555555552E-2</v>
      </c>
      <c r="R192" s="7">
        <f t="shared" si="80"/>
        <v>7.2927580183266425</v>
      </c>
    </row>
    <row r="193" spans="2:18" x14ac:dyDescent="0.25">
      <c r="E193" s="5">
        <f t="shared" si="71"/>
        <v>105</v>
      </c>
      <c r="F193" s="27">
        <f>D186*3.6</f>
        <v>10.196145121984941</v>
      </c>
      <c r="G193" s="1">
        <v>70</v>
      </c>
      <c r="H193" s="5">
        <f t="shared" si="72"/>
        <v>3.4872870159906086</v>
      </c>
      <c r="I193" s="5">
        <f t="shared" si="73"/>
        <v>9.5812423315914845</v>
      </c>
      <c r="J193" s="5">
        <f t="shared" si="74"/>
        <v>108.4872870159906</v>
      </c>
      <c r="K193" s="5">
        <f t="shared" si="75"/>
        <v>9.5812423315914845</v>
      </c>
      <c r="L193" s="5">
        <f t="shared" si="76"/>
        <v>108.90955719635721</v>
      </c>
      <c r="M193" s="5">
        <f t="shared" si="77"/>
        <v>5.0470808680577885</v>
      </c>
      <c r="N193" s="7">
        <f t="shared" si="78"/>
        <v>0.91751466505901047</v>
      </c>
      <c r="O193" s="7">
        <f t="shared" si="79"/>
        <v>6.7175146650590101</v>
      </c>
      <c r="P193" s="4">
        <v>10</v>
      </c>
      <c r="Q193" s="10">
        <f>P193/SUM(P186:P204)</f>
        <v>5.5555555555555552E-2</v>
      </c>
      <c r="R193" s="7">
        <f t="shared" si="80"/>
        <v>7.2270658137622288</v>
      </c>
    </row>
    <row r="194" spans="2:18" x14ac:dyDescent="0.25">
      <c r="E194" s="5">
        <f t="shared" si="71"/>
        <v>105</v>
      </c>
      <c r="F194" s="27">
        <f>D186*3.6</f>
        <v>10.196145121984941</v>
      </c>
      <c r="G194" s="1">
        <v>80</v>
      </c>
      <c r="H194" s="5">
        <f t="shared" si="72"/>
        <v>1.7705420196602468</v>
      </c>
      <c r="I194" s="5">
        <f t="shared" si="73"/>
        <v>10.041242766968375</v>
      </c>
      <c r="J194" s="5">
        <f t="shared" si="74"/>
        <v>106.77054201966024</v>
      </c>
      <c r="K194" s="5">
        <f t="shared" si="75"/>
        <v>10.041242766968375</v>
      </c>
      <c r="L194" s="5">
        <f t="shared" si="76"/>
        <v>107.24166727292722</v>
      </c>
      <c r="M194" s="5">
        <f t="shared" si="77"/>
        <v>5.3725833766779916</v>
      </c>
      <c r="N194" s="7">
        <f t="shared" si="78"/>
        <v>1.0092560481258059</v>
      </c>
      <c r="O194" s="7">
        <f t="shared" si="79"/>
        <v>6.809256048125806</v>
      </c>
      <c r="P194" s="4">
        <v>10</v>
      </c>
      <c r="Q194" s="10">
        <f>P194/SUM(P186:P204)</f>
        <v>5.5555555555555552E-2</v>
      </c>
      <c r="R194" s="7">
        <f t="shared" si="80"/>
        <v>7.1031041347098034</v>
      </c>
    </row>
    <row r="195" spans="2:18" x14ac:dyDescent="0.25">
      <c r="E195" s="5">
        <f t="shared" si="71"/>
        <v>105</v>
      </c>
      <c r="F195" s="27">
        <f>D186*3.6</f>
        <v>10.196145121984941</v>
      </c>
      <c r="G195" s="1">
        <v>90</v>
      </c>
      <c r="H195" s="5">
        <f t="shared" si="72"/>
        <v>6.2458957211119564E-16</v>
      </c>
      <c r="I195" s="5">
        <f t="shared" si="73"/>
        <v>10.196145121984941</v>
      </c>
      <c r="J195" s="5">
        <f t="shared" si="74"/>
        <v>105</v>
      </c>
      <c r="K195" s="5">
        <f t="shared" si="75"/>
        <v>10.196145121984941</v>
      </c>
      <c r="L195" s="5">
        <f t="shared" si="76"/>
        <v>105.49389259738489</v>
      </c>
      <c r="M195" s="5">
        <f t="shared" si="77"/>
        <v>5.5463824439690939</v>
      </c>
      <c r="N195" s="7">
        <f t="shared" si="78"/>
        <v>1.0588314150990943</v>
      </c>
      <c r="O195" s="7">
        <f t="shared" si="79"/>
        <v>6.8588314150990941</v>
      </c>
      <c r="P195" s="4">
        <v>10</v>
      </c>
      <c r="Q195" s="10">
        <f>P195/SUM(P186:P204)</f>
        <v>5.5555555555555552E-2</v>
      </c>
      <c r="R195" s="7">
        <f t="shared" si="80"/>
        <v>6.9235074738018367</v>
      </c>
    </row>
    <row r="196" spans="2:18" x14ac:dyDescent="0.25">
      <c r="E196" s="5">
        <f t="shared" si="71"/>
        <v>105</v>
      </c>
      <c r="F196" s="27">
        <f>D186*3.6</f>
        <v>10.196145121984941</v>
      </c>
      <c r="G196" s="1">
        <v>100</v>
      </c>
      <c r="H196" s="5">
        <f t="shared" si="72"/>
        <v>-1.7705420196602457</v>
      </c>
      <c r="I196" s="5">
        <f t="shared" si="73"/>
        <v>10.041242766968375</v>
      </c>
      <c r="J196" s="5">
        <f t="shared" si="74"/>
        <v>103.22945798033976</v>
      </c>
      <c r="K196" s="5">
        <f t="shared" si="75"/>
        <v>10.041242766968375</v>
      </c>
      <c r="L196" s="5">
        <f t="shared" si="76"/>
        <v>103.71666959182562</v>
      </c>
      <c r="M196" s="5">
        <f t="shared" si="77"/>
        <v>5.5557451978081671</v>
      </c>
      <c r="N196" s="7">
        <f t="shared" si="78"/>
        <v>1.0615119159018287</v>
      </c>
      <c r="O196" s="7">
        <f t="shared" si="79"/>
        <v>6.8615119159018283</v>
      </c>
      <c r="P196" s="4">
        <v>10</v>
      </c>
      <c r="Q196" s="10">
        <f>P196/SUM(P186:P204)</f>
        <v>5.5555555555555552E-2</v>
      </c>
      <c r="R196" s="7">
        <f t="shared" si="80"/>
        <v>6.6948114379872736</v>
      </c>
    </row>
    <row r="197" spans="2:18" x14ac:dyDescent="0.25">
      <c r="E197" s="5">
        <f t="shared" si="71"/>
        <v>105</v>
      </c>
      <c r="F197" s="27">
        <f>D186*3.6</f>
        <v>10.196145121984941</v>
      </c>
      <c r="G197" s="1">
        <v>110</v>
      </c>
      <c r="H197" s="5">
        <f t="shared" si="72"/>
        <v>-3.4872870159906073</v>
      </c>
      <c r="I197" s="5">
        <f t="shared" si="73"/>
        <v>9.5812423315914845</v>
      </c>
      <c r="J197" s="5">
        <f t="shared" si="74"/>
        <v>101.5127129840094</v>
      </c>
      <c r="K197" s="5">
        <f t="shared" si="75"/>
        <v>9.5812423315914845</v>
      </c>
      <c r="L197" s="5">
        <f t="shared" si="76"/>
        <v>101.96387155257763</v>
      </c>
      <c r="M197" s="5">
        <f t="shared" si="77"/>
        <v>5.3918691180721963</v>
      </c>
      <c r="N197" s="7">
        <f t="shared" si="78"/>
        <v>1.0147391125192671</v>
      </c>
      <c r="O197" s="7">
        <f t="shared" si="79"/>
        <v>6.8147391125192671</v>
      </c>
      <c r="P197" s="4">
        <v>10</v>
      </c>
      <c r="Q197" s="10">
        <f>P197/SUM(P186:P204)</f>
        <v>5.5555555555555552E-2</v>
      </c>
      <c r="R197" s="7">
        <f t="shared" si="80"/>
        <v>6.4263336606956276</v>
      </c>
    </row>
    <row r="198" spans="2:18" x14ac:dyDescent="0.25">
      <c r="E198" s="5">
        <f t="shared" si="71"/>
        <v>105</v>
      </c>
      <c r="F198" s="27">
        <f>D186*3.6</f>
        <v>10.196145121984941</v>
      </c>
      <c r="G198" s="1">
        <v>120</v>
      </c>
      <c r="H198" s="5">
        <f t="shared" si="72"/>
        <v>-5.0980725609924677</v>
      </c>
      <c r="I198" s="5">
        <f t="shared" si="73"/>
        <v>8.8301206963117433</v>
      </c>
      <c r="J198" s="5">
        <f t="shared" si="74"/>
        <v>99.901927439007537</v>
      </c>
      <c r="K198" s="5">
        <f t="shared" si="75"/>
        <v>8.8301206963117433</v>
      </c>
      <c r="L198" s="5">
        <f t="shared" si="76"/>
        <v>100.29140610012486</v>
      </c>
      <c r="M198" s="5">
        <f t="shared" si="77"/>
        <v>5.0511265799873852</v>
      </c>
      <c r="N198" s="7">
        <f t="shared" si="78"/>
        <v>0.91864470275309851</v>
      </c>
      <c r="O198" s="7">
        <f t="shared" si="79"/>
        <v>6.7186447027530987</v>
      </c>
      <c r="P198" s="4">
        <v>10</v>
      </c>
      <c r="Q198" s="10">
        <f>P198/SUM(P186:P204)</f>
        <v>5.5555555555555552E-2</v>
      </c>
      <c r="R198" s="7">
        <f t="shared" si="80"/>
        <v>6.1295771762662454</v>
      </c>
    </row>
    <row r="199" spans="2:18" x14ac:dyDescent="0.25">
      <c r="E199" s="5">
        <f t="shared" si="71"/>
        <v>105</v>
      </c>
      <c r="F199" s="27">
        <f>D186*3.6</f>
        <v>10.196145121984941</v>
      </c>
      <c r="G199" s="1">
        <v>130</v>
      </c>
      <c r="H199" s="5">
        <f t="shared" si="72"/>
        <v>-6.5539557509777682</v>
      </c>
      <c r="I199" s="5">
        <f t="shared" si="73"/>
        <v>7.8107003119312379</v>
      </c>
      <c r="J199" s="5">
        <f t="shared" si="74"/>
        <v>98.446044249022236</v>
      </c>
      <c r="K199" s="5">
        <f t="shared" si="75"/>
        <v>7.8107003119312379</v>
      </c>
      <c r="L199" s="5">
        <f t="shared" si="76"/>
        <v>98.755408295663727</v>
      </c>
      <c r="M199" s="5">
        <f t="shared" si="77"/>
        <v>4.5363394456775854</v>
      </c>
      <c r="N199" s="7">
        <f t="shared" si="78"/>
        <v>0.77739170691618553</v>
      </c>
      <c r="O199" s="7">
        <f t="shared" si="79"/>
        <v>6.5773917069161856</v>
      </c>
      <c r="P199" s="4">
        <v>10</v>
      </c>
      <c r="Q199" s="10">
        <f>P199/SUM(P186:P204)</f>
        <v>5.5555555555555552E-2</v>
      </c>
      <c r="R199" s="7">
        <f t="shared" si="80"/>
        <v>5.8183103921971124</v>
      </c>
    </row>
    <row r="200" spans="2:18" x14ac:dyDescent="0.25">
      <c r="E200" s="5">
        <f t="shared" si="71"/>
        <v>105</v>
      </c>
      <c r="F200" s="27">
        <f>D186*3.6</f>
        <v>10.196145121984941</v>
      </c>
      <c r="G200" s="1">
        <v>140</v>
      </c>
      <c r="H200" s="5">
        <f t="shared" si="72"/>
        <v>-7.810700311931237</v>
      </c>
      <c r="I200" s="5">
        <f t="shared" si="73"/>
        <v>6.5539557509777699</v>
      </c>
      <c r="J200" s="5">
        <f t="shared" si="74"/>
        <v>97.189299688068758</v>
      </c>
      <c r="K200" s="5">
        <f t="shared" si="75"/>
        <v>6.5539557509777699</v>
      </c>
      <c r="L200" s="5">
        <f t="shared" si="76"/>
        <v>97.41003187476646</v>
      </c>
      <c r="M200" s="5">
        <f t="shared" si="77"/>
        <v>3.8578973166831538</v>
      </c>
      <c r="N200" s="7">
        <f t="shared" si="78"/>
        <v>0.60109208700855299</v>
      </c>
      <c r="O200" s="7">
        <f t="shared" si="79"/>
        <v>6.4010920870085526</v>
      </c>
      <c r="P200" s="4">
        <v>10</v>
      </c>
      <c r="Q200" s="10">
        <f>P200/SUM(P186:P204)</f>
        <v>5.5555555555555552E-2</v>
      </c>
      <c r="R200" s="7">
        <f t="shared" si="80"/>
        <v>5.509127808128885</v>
      </c>
    </row>
    <row r="201" spans="2:18" x14ac:dyDescent="0.25">
      <c r="E201" s="5">
        <f t="shared" si="71"/>
        <v>105</v>
      </c>
      <c r="F201" s="27">
        <f>D186*3.6</f>
        <v>10.196145121984941</v>
      </c>
      <c r="G201" s="1">
        <v>150</v>
      </c>
      <c r="H201" s="5">
        <f t="shared" si="72"/>
        <v>-8.8301206963117433</v>
      </c>
      <c r="I201" s="5">
        <f t="shared" si="73"/>
        <v>5.0980725609924695</v>
      </c>
      <c r="J201" s="5">
        <f t="shared" si="74"/>
        <v>96.169879303688262</v>
      </c>
      <c r="K201" s="5">
        <f t="shared" si="75"/>
        <v>5.0980725609924695</v>
      </c>
      <c r="L201" s="5">
        <f t="shared" si="76"/>
        <v>96.304911760112802</v>
      </c>
      <c r="M201" s="5">
        <f t="shared" si="77"/>
        <v>3.0344728314854659</v>
      </c>
      <c r="N201" s="7">
        <f t="shared" si="78"/>
        <v>0.40749020315982903</v>
      </c>
      <c r="O201" s="7">
        <f t="shared" si="79"/>
        <v>6.2074902031598285</v>
      </c>
      <c r="P201" s="4">
        <v>10</v>
      </c>
      <c r="Q201" s="10">
        <f>P201/SUM(P186:P204)</f>
        <v>5.5555555555555552E-2</v>
      </c>
      <c r="R201" s="7">
        <f t="shared" si="80"/>
        <v>5.2219693685854773</v>
      </c>
    </row>
    <row r="202" spans="2:18" x14ac:dyDescent="0.25">
      <c r="E202" s="5">
        <f t="shared" si="71"/>
        <v>105</v>
      </c>
      <c r="F202" s="27">
        <f>D186*3.6</f>
        <v>10.196145121984941</v>
      </c>
      <c r="G202" s="1">
        <v>160</v>
      </c>
      <c r="H202" s="5">
        <f t="shared" si="72"/>
        <v>-9.5812423315914845</v>
      </c>
      <c r="I202" s="5">
        <f t="shared" si="73"/>
        <v>3.4872870159906091</v>
      </c>
      <c r="J202" s="5">
        <f t="shared" si="74"/>
        <v>95.418757668408517</v>
      </c>
      <c r="K202" s="5">
        <f t="shared" si="75"/>
        <v>3.4872870159906091</v>
      </c>
      <c r="L202" s="5">
        <f t="shared" si="76"/>
        <v>95.482461665555974</v>
      </c>
      <c r="M202" s="5">
        <f t="shared" si="77"/>
        <v>2.0930679001702184</v>
      </c>
      <c r="N202" s="7">
        <f t="shared" si="78"/>
        <v>0.22216526945139561</v>
      </c>
      <c r="O202" s="7">
        <f t="shared" si="79"/>
        <v>6.0221652694513956</v>
      </c>
      <c r="P202" s="4">
        <v>10</v>
      </c>
      <c r="Q202" s="10">
        <f>P202/SUM(P186:P204)</f>
        <v>5.5555555555555552E-2</v>
      </c>
      <c r="R202" s="7">
        <f t="shared" si="80"/>
        <v>4.9799076163368365</v>
      </c>
    </row>
    <row r="203" spans="2:18" x14ac:dyDescent="0.25">
      <c r="E203" s="5">
        <f t="shared" si="71"/>
        <v>105</v>
      </c>
      <c r="F203" s="27">
        <f>D186*3.6</f>
        <v>10.196145121984941</v>
      </c>
      <c r="G203" s="1">
        <v>170</v>
      </c>
      <c r="H203" s="5">
        <f t="shared" si="72"/>
        <v>-10.041242766968375</v>
      </c>
      <c r="I203" s="5">
        <f t="shared" si="73"/>
        <v>1.7705420196602455</v>
      </c>
      <c r="J203" s="5">
        <f t="shared" si="74"/>
        <v>94.958757233031619</v>
      </c>
      <c r="K203" s="5">
        <f t="shared" si="75"/>
        <v>1.7705420196602455</v>
      </c>
      <c r="L203" s="5">
        <f t="shared" si="76"/>
        <v>94.975262012195671</v>
      </c>
      <c r="M203" s="5">
        <f t="shared" si="77"/>
        <v>1.0681777525548115</v>
      </c>
      <c r="N203" s="7">
        <f t="shared" si="78"/>
        <v>7.6066511635480408E-2</v>
      </c>
      <c r="O203" s="7">
        <f t="shared" si="79"/>
        <v>5.8760665116354804</v>
      </c>
      <c r="P203" s="4">
        <v>10</v>
      </c>
      <c r="Q203" s="10">
        <f>P203/SUM(P186:P204)</f>
        <v>5.5555555555555552E-2</v>
      </c>
      <c r="R203" s="7">
        <f t="shared" si="80"/>
        <v>4.807608623288135</v>
      </c>
    </row>
    <row r="204" spans="2:18" x14ac:dyDescent="0.25">
      <c r="E204" s="5">
        <f t="shared" si="71"/>
        <v>105</v>
      </c>
      <c r="F204" s="27">
        <f>D186*3.6</f>
        <v>10.196145121984941</v>
      </c>
      <c r="G204" s="1">
        <v>180</v>
      </c>
      <c r="H204" s="5">
        <f t="shared" si="72"/>
        <v>-10.196145121984941</v>
      </c>
      <c r="I204" s="5">
        <f t="shared" si="73"/>
        <v>1.2491791442223913E-15</v>
      </c>
      <c r="J204" s="5">
        <f t="shared" si="74"/>
        <v>94.803854878015059</v>
      </c>
      <c r="K204" s="5">
        <f t="shared" si="75"/>
        <v>1.2491791442223913E-15</v>
      </c>
      <c r="L204" s="5">
        <f t="shared" si="76"/>
        <v>94.803854878015059</v>
      </c>
      <c r="M204" s="5">
        <f t="shared" si="77"/>
        <v>7.5495551221836065E-16</v>
      </c>
      <c r="N204" s="7">
        <f t="shared" si="78"/>
        <v>2.2680373498064013E-17</v>
      </c>
      <c r="O204" s="7">
        <f t="shared" si="79"/>
        <v>5.8</v>
      </c>
      <c r="P204" s="4">
        <v>5</v>
      </c>
      <c r="Q204" s="10">
        <f>P204/SUM(P186:P204)</f>
        <v>2.7777777777777776E-2</v>
      </c>
      <c r="R204" s="7">
        <f t="shared" si="80"/>
        <v>4.7282604279767879</v>
      </c>
    </row>
    <row r="205" spans="2:18" x14ac:dyDescent="0.25">
      <c r="R205" s="7">
        <f>SUMPRODUCT(Q186:Q204,R186:R204)</f>
        <v>6.4385323212957202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1">$M$4</f>
        <v>105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115.4546028780268</v>
      </c>
      <c r="K209" s="5">
        <f>I209</f>
        <v>0</v>
      </c>
      <c r="L209" s="5">
        <f>SQRT(J209^2+K209^2)</f>
        <v>115.4546028780268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7.0124842529879974</v>
      </c>
    </row>
    <row r="210" spans="2:18" x14ac:dyDescent="0.25">
      <c r="E210" s="5">
        <f t="shared" si="81"/>
        <v>105</v>
      </c>
      <c r="F210" s="27">
        <f>D209*3.6</f>
        <v>10.454602878026797</v>
      </c>
      <c r="G210" s="1">
        <v>10</v>
      </c>
      <c r="H210" s="5">
        <f t="shared" ref="H210:H227" si="82">$F210*COS($G210*PI()/180)</f>
        <v>10.295773968944534</v>
      </c>
      <c r="I210" s="5">
        <f t="shared" ref="I210:I227" si="83">$F210*SIN($G210*PI()/180)</f>
        <v>1.8154227380007986</v>
      </c>
      <c r="J210" s="5">
        <f t="shared" ref="J210:J227" si="84">E210+H210</f>
        <v>115.29577396894453</v>
      </c>
      <c r="K210" s="5">
        <f t="shared" ref="K210:K227" si="85">I210</f>
        <v>1.8154227380007986</v>
      </c>
      <c r="L210" s="5">
        <f t="shared" ref="L210:L227" si="86">SQRT(J210^2+K210^2)</f>
        <v>115.3100657133435</v>
      </c>
      <c r="M210" s="5">
        <f t="shared" ref="M210:M227" si="87">ATAN(K210/J210)*180/PI()</f>
        <v>0.90209261267771013</v>
      </c>
      <c r="N210" s="7">
        <f t="shared" ref="N210:N227" si="88">$K$2*M210+$K$3*M210*M210+$K$4*M210*M210*M210</f>
        <v>5.8752734160575186E-2</v>
      </c>
      <c r="O210" s="7">
        <f t="shared" ref="O210:O227" si="89">N210+$E$4</f>
        <v>5.858752734160575</v>
      </c>
      <c r="P210" s="4">
        <v>10</v>
      </c>
      <c r="Q210" s="10">
        <f>P210/SUM(P209:P227)</f>
        <v>5.5555555555555552E-2</v>
      </c>
      <c r="R210" s="7">
        <f t="shared" ref="R210:R227" si="90">O210*(L210^2/E210^2)</f>
        <v>7.0657946298117293</v>
      </c>
    </row>
    <row r="211" spans="2:18" x14ac:dyDescent="0.25">
      <c r="E211" s="5">
        <f t="shared" si="81"/>
        <v>105</v>
      </c>
      <c r="F211" s="27">
        <f>D209*3.6</f>
        <v>10.454602878026797</v>
      </c>
      <c r="G211" s="1">
        <v>20</v>
      </c>
      <c r="H211" s="5">
        <f t="shared" si="82"/>
        <v>9.8241131777289024</v>
      </c>
      <c r="I211" s="5">
        <f t="shared" si="83"/>
        <v>3.5756847747556737</v>
      </c>
      <c r="J211" s="5">
        <f t="shared" si="84"/>
        <v>114.8241131777289</v>
      </c>
      <c r="K211" s="5">
        <f t="shared" si="85"/>
        <v>3.5756847747556737</v>
      </c>
      <c r="L211" s="5">
        <f t="shared" si="86"/>
        <v>114.87977406254033</v>
      </c>
      <c r="M211" s="5">
        <f t="shared" si="87"/>
        <v>1.7836450523263172</v>
      </c>
      <c r="N211" s="7">
        <f t="shared" si="88"/>
        <v>0.17135242594027733</v>
      </c>
      <c r="O211" s="7">
        <f t="shared" si="89"/>
        <v>5.9713524259402773</v>
      </c>
      <c r="P211" s="4">
        <v>10</v>
      </c>
      <c r="Q211" s="10">
        <f>P211/SUM(P209:P227)</f>
        <v>5.5555555555555552E-2</v>
      </c>
      <c r="R211" s="7">
        <f t="shared" si="90"/>
        <v>7.1479458061383205</v>
      </c>
    </row>
    <row r="212" spans="2:18" x14ac:dyDescent="0.25">
      <c r="E212" s="5">
        <f t="shared" si="81"/>
        <v>105</v>
      </c>
      <c r="F212" s="27">
        <f>D209*3.6</f>
        <v>10.454602878026797</v>
      </c>
      <c r="G212" s="1">
        <v>30</v>
      </c>
      <c r="H212" s="5">
        <f t="shared" si="82"/>
        <v>9.0539516788491117</v>
      </c>
      <c r="I212" s="5">
        <f t="shared" si="83"/>
        <v>5.2273014390133978</v>
      </c>
      <c r="J212" s="5">
        <f t="shared" si="84"/>
        <v>114.05395167884912</v>
      </c>
      <c r="K212" s="5">
        <f t="shared" si="85"/>
        <v>5.2273014390133978</v>
      </c>
      <c r="L212" s="5">
        <f t="shared" si="86"/>
        <v>114.1736772373368</v>
      </c>
      <c r="M212" s="5">
        <f t="shared" si="87"/>
        <v>2.6241341312540416</v>
      </c>
      <c r="N212" s="7">
        <f t="shared" si="88"/>
        <v>0.32141426797593942</v>
      </c>
      <c r="O212" s="7">
        <f t="shared" si="89"/>
        <v>6.1214142679759389</v>
      </c>
      <c r="P212" s="4">
        <v>10</v>
      </c>
      <c r="Q212" s="10">
        <f>P212/SUM(P209:P227)</f>
        <v>5.5555555555555552E-2</v>
      </c>
      <c r="R212" s="7">
        <f t="shared" si="90"/>
        <v>7.2377762126330261</v>
      </c>
    </row>
    <row r="213" spans="2:18" x14ac:dyDescent="0.25">
      <c r="E213" s="5">
        <f t="shared" si="81"/>
        <v>105</v>
      </c>
      <c r="F213" s="27">
        <f>D209*3.6</f>
        <v>10.454602878026797</v>
      </c>
      <c r="G213" s="1">
        <v>40</v>
      </c>
      <c r="H213" s="5">
        <f t="shared" si="82"/>
        <v>8.0086904397281025</v>
      </c>
      <c r="I213" s="5">
        <f t="shared" si="83"/>
        <v>6.7200891941888594</v>
      </c>
      <c r="J213" s="5">
        <f t="shared" si="84"/>
        <v>113.0086904397281</v>
      </c>
      <c r="K213" s="5">
        <f t="shared" si="85"/>
        <v>6.7200891941888594</v>
      </c>
      <c r="L213" s="5">
        <f t="shared" si="86"/>
        <v>113.20831998435516</v>
      </c>
      <c r="M213" s="5">
        <f t="shared" si="87"/>
        <v>3.4030999538064659</v>
      </c>
      <c r="N213" s="7">
        <f t="shared" si="88"/>
        <v>0.49099453311881269</v>
      </c>
      <c r="O213" s="7">
        <f t="shared" si="89"/>
        <v>6.2909945331188126</v>
      </c>
      <c r="P213" s="4">
        <v>10</v>
      </c>
      <c r="Q213" s="10">
        <f>P213/SUM(P209:P227)</f>
        <v>5.5555555555555552E-2</v>
      </c>
      <c r="R213" s="7">
        <f t="shared" si="90"/>
        <v>7.3130307681211946</v>
      </c>
    </row>
    <row r="214" spans="2:18" x14ac:dyDescent="0.25">
      <c r="E214" s="5">
        <f t="shared" si="81"/>
        <v>105</v>
      </c>
      <c r="F214" s="27">
        <f>D209*3.6</f>
        <v>10.454602878026797</v>
      </c>
      <c r="G214" s="1">
        <v>50</v>
      </c>
      <c r="H214" s="5">
        <f t="shared" si="82"/>
        <v>6.7200891941888603</v>
      </c>
      <c r="I214" s="5">
        <f t="shared" si="83"/>
        <v>8.0086904397281025</v>
      </c>
      <c r="J214" s="5">
        <f t="shared" si="84"/>
        <v>111.72008919418886</v>
      </c>
      <c r="K214" s="5">
        <f t="shared" si="85"/>
        <v>8.0086904397281025</v>
      </c>
      <c r="L214" s="5">
        <f t="shared" si="86"/>
        <v>112.00677413494644</v>
      </c>
      <c r="M214" s="5">
        <f t="shared" si="87"/>
        <v>4.1002524976898727</v>
      </c>
      <c r="N214" s="7">
        <f t="shared" si="88"/>
        <v>0.66256921502623289</v>
      </c>
      <c r="O214" s="7">
        <f t="shared" si="89"/>
        <v>6.4625692150262326</v>
      </c>
      <c r="P214" s="4">
        <v>10</v>
      </c>
      <c r="Q214" s="10">
        <f>P214/SUM(P209:P227)</f>
        <v>5.5555555555555552E-2</v>
      </c>
      <c r="R214" s="7">
        <f t="shared" si="90"/>
        <v>7.3538571313038599</v>
      </c>
    </row>
    <row r="215" spans="2:18" x14ac:dyDescent="0.25">
      <c r="E215" s="5">
        <f t="shared" si="81"/>
        <v>105</v>
      </c>
      <c r="F215" s="27">
        <f>D209*3.6</f>
        <v>10.454602878026797</v>
      </c>
      <c r="G215" s="1">
        <v>60</v>
      </c>
      <c r="H215" s="5">
        <f t="shared" si="82"/>
        <v>5.2273014390133996</v>
      </c>
      <c r="I215" s="5">
        <f t="shared" si="83"/>
        <v>9.0539516788491117</v>
      </c>
      <c r="J215" s="5">
        <f t="shared" si="84"/>
        <v>110.2273014390134</v>
      </c>
      <c r="K215" s="5">
        <f t="shared" si="85"/>
        <v>9.0539516788491117</v>
      </c>
      <c r="L215" s="5">
        <f t="shared" si="86"/>
        <v>110.59851727545926</v>
      </c>
      <c r="M215" s="5">
        <f t="shared" si="87"/>
        <v>4.6956722204629084</v>
      </c>
      <c r="N215" s="7">
        <f t="shared" si="88"/>
        <v>0.82052253356672367</v>
      </c>
      <c r="O215" s="7">
        <f t="shared" si="89"/>
        <v>6.6205225335667235</v>
      </c>
      <c r="P215" s="4">
        <v>10</v>
      </c>
      <c r="Q215" s="10">
        <f>P215/SUM(P209:P227)</f>
        <v>5.5555555555555552E-2</v>
      </c>
      <c r="R215" s="7">
        <f t="shared" si="90"/>
        <v>7.345346362185083</v>
      </c>
    </row>
    <row r="216" spans="2:18" x14ac:dyDescent="0.25">
      <c r="E216" s="5">
        <f t="shared" si="81"/>
        <v>105</v>
      </c>
      <c r="F216" s="27">
        <f>D209*3.6</f>
        <v>10.454602878026797</v>
      </c>
      <c r="G216" s="1">
        <v>70</v>
      </c>
      <c r="H216" s="5">
        <f t="shared" si="82"/>
        <v>3.575684774755675</v>
      </c>
      <c r="I216" s="5">
        <f t="shared" si="83"/>
        <v>9.8241131777289006</v>
      </c>
      <c r="J216" s="5">
        <f t="shared" si="84"/>
        <v>108.57568477475567</v>
      </c>
      <c r="K216" s="5">
        <f t="shared" si="85"/>
        <v>9.8241131777289006</v>
      </c>
      <c r="L216" s="5">
        <f t="shared" si="86"/>
        <v>109.01923006532351</v>
      </c>
      <c r="M216" s="5">
        <f t="shared" si="87"/>
        <v>5.1701413320949667</v>
      </c>
      <c r="N216" s="7">
        <f t="shared" si="88"/>
        <v>0.95200908736847423</v>
      </c>
      <c r="O216" s="7">
        <f t="shared" si="89"/>
        <v>6.7520090873684744</v>
      </c>
      <c r="P216" s="4">
        <v>10</v>
      </c>
      <c r="Q216" s="10">
        <f>P216/SUM(P209:P227)</f>
        <v>5.5555555555555552E-2</v>
      </c>
      <c r="R216" s="7">
        <f t="shared" si="90"/>
        <v>7.2788143244820409</v>
      </c>
    </row>
    <row r="217" spans="2:18" x14ac:dyDescent="0.25">
      <c r="E217" s="5">
        <f t="shared" si="81"/>
        <v>105</v>
      </c>
      <c r="F217" s="27">
        <f>D209*3.6</f>
        <v>10.454602878026797</v>
      </c>
      <c r="G217" s="1">
        <v>80</v>
      </c>
      <c r="H217" s="5">
        <f t="shared" si="82"/>
        <v>1.8154227380007995</v>
      </c>
      <c r="I217" s="5">
        <f t="shared" si="83"/>
        <v>10.295773968944534</v>
      </c>
      <c r="J217" s="5">
        <f t="shared" si="84"/>
        <v>106.81542273800081</v>
      </c>
      <c r="K217" s="5">
        <f t="shared" si="85"/>
        <v>10.295773968944534</v>
      </c>
      <c r="L217" s="5">
        <f t="shared" si="86"/>
        <v>107.31047244475916</v>
      </c>
      <c r="M217" s="5">
        <f t="shared" si="87"/>
        <v>5.5056434278274748</v>
      </c>
      <c r="N217" s="7">
        <f t="shared" si="88"/>
        <v>1.0471791853588845</v>
      </c>
      <c r="O217" s="7">
        <f t="shared" si="89"/>
        <v>6.8471791853588844</v>
      </c>
      <c r="P217" s="4">
        <v>10</v>
      </c>
      <c r="Q217" s="10">
        <f>P217/SUM(P209:P227)</f>
        <v>5.5555555555555552E-2</v>
      </c>
      <c r="R217" s="7">
        <f t="shared" si="90"/>
        <v>7.1518320773700106</v>
      </c>
    </row>
    <row r="218" spans="2:18" x14ac:dyDescent="0.25">
      <c r="E218" s="5">
        <f t="shared" si="81"/>
        <v>105</v>
      </c>
      <c r="F218" s="27">
        <f>D209*3.6</f>
        <v>10.454602878026797</v>
      </c>
      <c r="G218" s="1">
        <v>90</v>
      </c>
      <c r="H218" s="5">
        <f t="shared" si="82"/>
        <v>6.4042202813488718E-16</v>
      </c>
      <c r="I218" s="5">
        <f t="shared" si="83"/>
        <v>10.454602878026797</v>
      </c>
      <c r="J218" s="5">
        <f t="shared" si="84"/>
        <v>105</v>
      </c>
      <c r="K218" s="5">
        <f t="shared" si="85"/>
        <v>10.454602878026797</v>
      </c>
      <c r="L218" s="5">
        <f t="shared" si="86"/>
        <v>105.51918650812868</v>
      </c>
      <c r="M218" s="5">
        <f t="shared" si="87"/>
        <v>5.6860653234361838</v>
      </c>
      <c r="N218" s="7">
        <f t="shared" si="88"/>
        <v>1.098913869641712</v>
      </c>
      <c r="O218" s="7">
        <f t="shared" si="89"/>
        <v>6.8989138696417118</v>
      </c>
      <c r="P218" s="4">
        <v>10</v>
      </c>
      <c r="Q218" s="10">
        <f>P218/SUM(P209:P227)</f>
        <v>5.5555555555555552E-2</v>
      </c>
      <c r="R218" s="7">
        <f t="shared" si="90"/>
        <v>6.9673077439789122</v>
      </c>
    </row>
    <row r="219" spans="2:18" x14ac:dyDescent="0.25">
      <c r="E219" s="5">
        <f t="shared" si="81"/>
        <v>105</v>
      </c>
      <c r="F219" s="27">
        <f>D209*3.6</f>
        <v>10.454602878026797</v>
      </c>
      <c r="G219" s="1">
        <v>100</v>
      </c>
      <c r="H219" s="5">
        <f t="shared" si="82"/>
        <v>-1.8154227380007981</v>
      </c>
      <c r="I219" s="5">
        <f t="shared" si="83"/>
        <v>10.295773968944534</v>
      </c>
      <c r="J219" s="5">
        <f t="shared" si="84"/>
        <v>103.18457726199921</v>
      </c>
      <c r="K219" s="5">
        <f t="shared" si="85"/>
        <v>10.295773968944534</v>
      </c>
      <c r="L219" s="5">
        <f t="shared" si="86"/>
        <v>103.69696208837114</v>
      </c>
      <c r="M219" s="5">
        <f t="shared" si="87"/>
        <v>5.6981218610404953</v>
      </c>
      <c r="N219" s="7">
        <f t="shared" si="88"/>
        <v>1.1023822309820721</v>
      </c>
      <c r="O219" s="7">
        <f t="shared" si="89"/>
        <v>6.9023822309820719</v>
      </c>
      <c r="P219" s="4">
        <v>10</v>
      </c>
      <c r="Q219" s="10">
        <f>P219/SUM(P209:P227)</f>
        <v>5.5555555555555552E-2</v>
      </c>
      <c r="R219" s="7">
        <f t="shared" si="90"/>
        <v>6.7321296963646393</v>
      </c>
    </row>
    <row r="220" spans="2:18" x14ac:dyDescent="0.25">
      <c r="E220" s="5">
        <f t="shared" si="81"/>
        <v>105</v>
      </c>
      <c r="F220" s="27">
        <f>D209*3.6</f>
        <v>10.454602878026797</v>
      </c>
      <c r="G220" s="1">
        <v>110</v>
      </c>
      <c r="H220" s="5">
        <f t="shared" si="82"/>
        <v>-3.5756847747556737</v>
      </c>
      <c r="I220" s="5">
        <f t="shared" si="83"/>
        <v>9.8241131777289024</v>
      </c>
      <c r="J220" s="5">
        <f t="shared" si="84"/>
        <v>101.42431522524433</v>
      </c>
      <c r="K220" s="5">
        <f t="shared" si="85"/>
        <v>9.8241131777289024</v>
      </c>
      <c r="L220" s="5">
        <f t="shared" si="86"/>
        <v>101.89899370768366</v>
      </c>
      <c r="M220" s="5">
        <f t="shared" si="87"/>
        <v>5.5324970340989941</v>
      </c>
      <c r="N220" s="7">
        <f t="shared" si="88"/>
        <v>1.0548578431563482</v>
      </c>
      <c r="O220" s="7">
        <f t="shared" si="89"/>
        <v>6.8548578431563483</v>
      </c>
      <c r="P220" s="4">
        <v>10</v>
      </c>
      <c r="Q220" s="10">
        <f>P220/SUM(P209:P227)</f>
        <v>5.5555555555555552E-2</v>
      </c>
      <c r="R220" s="7">
        <f t="shared" si="90"/>
        <v>6.4559423714465041</v>
      </c>
    </row>
    <row r="221" spans="2:18" x14ac:dyDescent="0.25">
      <c r="E221" s="5">
        <f t="shared" si="81"/>
        <v>105</v>
      </c>
      <c r="F221" s="27">
        <f>D209*3.6</f>
        <v>10.454602878026797</v>
      </c>
      <c r="G221" s="1">
        <v>120</v>
      </c>
      <c r="H221" s="5">
        <f t="shared" si="82"/>
        <v>-5.2273014390133961</v>
      </c>
      <c r="I221" s="5">
        <f t="shared" si="83"/>
        <v>9.0539516788491117</v>
      </c>
      <c r="J221" s="5">
        <f t="shared" si="84"/>
        <v>99.772698560986598</v>
      </c>
      <c r="K221" s="5">
        <f t="shared" si="85"/>
        <v>9.0539516788491117</v>
      </c>
      <c r="L221" s="5">
        <f t="shared" si="86"/>
        <v>100.1826602718476</v>
      </c>
      <c r="M221" s="5">
        <f t="shared" si="87"/>
        <v>5.1851486274978855</v>
      </c>
      <c r="N221" s="7">
        <f t="shared" si="88"/>
        <v>0.95623229910492791</v>
      </c>
      <c r="O221" s="7">
        <f t="shared" si="89"/>
        <v>6.7562322991049282</v>
      </c>
      <c r="P221" s="4">
        <v>10</v>
      </c>
      <c r="Q221" s="10">
        <f>P221/SUM(P209:P227)</f>
        <v>5.5555555555555552E-2</v>
      </c>
      <c r="R221" s="7">
        <f t="shared" si="90"/>
        <v>6.150509519900516</v>
      </c>
    </row>
    <row r="222" spans="2:18" x14ac:dyDescent="0.25">
      <c r="E222" s="5">
        <f t="shared" si="81"/>
        <v>105</v>
      </c>
      <c r="F222" s="27">
        <f>D209*3.6</f>
        <v>10.454602878026797</v>
      </c>
      <c r="G222" s="1">
        <v>130</v>
      </c>
      <c r="H222" s="5">
        <f t="shared" si="82"/>
        <v>-6.7200891941888603</v>
      </c>
      <c r="I222" s="5">
        <f t="shared" si="83"/>
        <v>8.0086904397281025</v>
      </c>
      <c r="J222" s="5">
        <f t="shared" si="84"/>
        <v>98.279910805811141</v>
      </c>
      <c r="K222" s="5">
        <f t="shared" si="85"/>
        <v>8.0086904397281025</v>
      </c>
      <c r="L222" s="5">
        <f t="shared" si="86"/>
        <v>98.605679301739954</v>
      </c>
      <c r="M222" s="5">
        <f t="shared" si="87"/>
        <v>4.65865818014107</v>
      </c>
      <c r="N222" s="7">
        <f t="shared" si="88"/>
        <v>0.8104521185243827</v>
      </c>
      <c r="O222" s="7">
        <f t="shared" si="89"/>
        <v>6.6104521185243827</v>
      </c>
      <c r="P222" s="4">
        <v>10</v>
      </c>
      <c r="Q222" s="10">
        <f>P222/SUM(P209:P227)</f>
        <v>5.5555555555555552E-2</v>
      </c>
      <c r="R222" s="7">
        <f t="shared" si="90"/>
        <v>5.8298371630080217</v>
      </c>
    </row>
    <row r="223" spans="2:18" x14ac:dyDescent="0.25">
      <c r="E223" s="5">
        <f t="shared" si="81"/>
        <v>105</v>
      </c>
      <c r="F223" s="27">
        <f>D209*3.6</f>
        <v>10.454602878026797</v>
      </c>
      <c r="G223" s="1">
        <v>140</v>
      </c>
      <c r="H223" s="5">
        <f t="shared" si="82"/>
        <v>-8.0086904397281025</v>
      </c>
      <c r="I223" s="5">
        <f t="shared" si="83"/>
        <v>6.7200891941888612</v>
      </c>
      <c r="J223" s="5">
        <f t="shared" si="84"/>
        <v>96.991309560271901</v>
      </c>
      <c r="K223" s="5">
        <f t="shared" si="85"/>
        <v>6.7200891941888612</v>
      </c>
      <c r="L223" s="5">
        <f t="shared" si="86"/>
        <v>97.223833132593299</v>
      </c>
      <c r="M223" s="5">
        <f t="shared" si="87"/>
        <v>3.963431418491635</v>
      </c>
      <c r="N223" s="7">
        <f t="shared" si="88"/>
        <v>0.62763972687045855</v>
      </c>
      <c r="O223" s="7">
        <f t="shared" si="89"/>
        <v>6.4276397268704581</v>
      </c>
      <c r="P223" s="4">
        <v>10</v>
      </c>
      <c r="Q223" s="10">
        <f>P223/SUM(P209:P227)</f>
        <v>5.5555555555555552E-2</v>
      </c>
      <c r="R223" s="7">
        <f t="shared" si="90"/>
        <v>5.5108476787014427</v>
      </c>
    </row>
    <row r="224" spans="2:18" x14ac:dyDescent="0.25">
      <c r="E224" s="5">
        <f t="shared" si="81"/>
        <v>105</v>
      </c>
      <c r="F224" s="27">
        <f>D209*3.6</f>
        <v>10.454602878026797</v>
      </c>
      <c r="G224" s="1">
        <v>150</v>
      </c>
      <c r="H224" s="5">
        <f t="shared" si="82"/>
        <v>-9.0539516788491117</v>
      </c>
      <c r="I224" s="5">
        <f t="shared" si="83"/>
        <v>5.2273014390133978</v>
      </c>
      <c r="J224" s="5">
        <f t="shared" si="84"/>
        <v>95.946048321150883</v>
      </c>
      <c r="K224" s="5">
        <f t="shared" si="85"/>
        <v>5.2273014390133978</v>
      </c>
      <c r="L224" s="5">
        <f t="shared" si="86"/>
        <v>96.088338880318517</v>
      </c>
      <c r="M224" s="5">
        <f t="shared" si="87"/>
        <v>3.1184870007818941</v>
      </c>
      <c r="N224" s="7">
        <f t="shared" si="88"/>
        <v>0.42603246525920296</v>
      </c>
      <c r="O224" s="7">
        <f t="shared" si="89"/>
        <v>6.2260324652592027</v>
      </c>
      <c r="P224" s="4">
        <v>10</v>
      </c>
      <c r="Q224" s="10">
        <f>P224/SUM(P209:P227)</f>
        <v>5.5555555555555552E-2</v>
      </c>
      <c r="R224" s="7">
        <f t="shared" si="90"/>
        <v>5.2140375444666809</v>
      </c>
    </row>
    <row r="225" spans="2:18" x14ac:dyDescent="0.25">
      <c r="E225" s="5">
        <f t="shared" si="81"/>
        <v>105</v>
      </c>
      <c r="F225" s="27">
        <f>D209*3.6</f>
        <v>10.454602878026797</v>
      </c>
      <c r="G225" s="1">
        <v>160</v>
      </c>
      <c r="H225" s="5">
        <f t="shared" si="82"/>
        <v>-9.8241131777289006</v>
      </c>
      <c r="I225" s="5">
        <f t="shared" si="83"/>
        <v>3.5756847747556755</v>
      </c>
      <c r="J225" s="5">
        <f t="shared" si="84"/>
        <v>95.175886822271096</v>
      </c>
      <c r="K225" s="5">
        <f t="shared" si="85"/>
        <v>3.5756847747556755</v>
      </c>
      <c r="L225" s="5">
        <f t="shared" si="86"/>
        <v>95.24303099972289</v>
      </c>
      <c r="M225" s="5">
        <f t="shared" si="87"/>
        <v>2.1515464300160083</v>
      </c>
      <c r="N225" s="7">
        <f t="shared" si="88"/>
        <v>0.23237040697360523</v>
      </c>
      <c r="O225" s="7">
        <f t="shared" si="89"/>
        <v>6.0323704069736053</v>
      </c>
      <c r="P225" s="4">
        <v>10</v>
      </c>
      <c r="Q225" s="10">
        <f>P225/SUM(P209:P227)</f>
        <v>5.5555555555555552E-2</v>
      </c>
      <c r="R225" s="7">
        <f t="shared" si="90"/>
        <v>4.9633604799364788</v>
      </c>
    </row>
    <row r="226" spans="2:18" x14ac:dyDescent="0.25">
      <c r="E226" s="5">
        <f t="shared" si="81"/>
        <v>105</v>
      </c>
      <c r="F226" s="27">
        <f>D209*3.6</f>
        <v>10.454602878026797</v>
      </c>
      <c r="G226" s="1">
        <v>170</v>
      </c>
      <c r="H226" s="5">
        <f t="shared" si="82"/>
        <v>-10.295773968944534</v>
      </c>
      <c r="I226" s="5">
        <f t="shared" si="83"/>
        <v>1.8154227380007979</v>
      </c>
      <c r="J226" s="5">
        <f t="shared" si="84"/>
        <v>94.70422603105547</v>
      </c>
      <c r="K226" s="5">
        <f t="shared" si="85"/>
        <v>1.8154227380007979</v>
      </c>
      <c r="L226" s="5">
        <f t="shared" si="86"/>
        <v>94.721624710827754</v>
      </c>
      <c r="M226" s="5">
        <f t="shared" si="87"/>
        <v>1.0981909393895275</v>
      </c>
      <c r="N226" s="7">
        <f t="shared" si="88"/>
        <v>7.939704132821962E-2</v>
      </c>
      <c r="O226" s="7">
        <f t="shared" si="89"/>
        <v>5.8793970413282191</v>
      </c>
      <c r="P226" s="4">
        <v>10</v>
      </c>
      <c r="Q226" s="10">
        <f>P226/SUM(P209:P227)</f>
        <v>5.5555555555555552E-2</v>
      </c>
      <c r="R226" s="7">
        <f t="shared" si="90"/>
        <v>4.7846752768384126</v>
      </c>
    </row>
    <row r="227" spans="2:18" x14ac:dyDescent="0.25">
      <c r="E227" s="5">
        <f t="shared" si="81"/>
        <v>105</v>
      </c>
      <c r="F227" s="27">
        <f>D209*3.6</f>
        <v>10.454602878026797</v>
      </c>
      <c r="G227" s="1">
        <v>180</v>
      </c>
      <c r="H227" s="5">
        <f t="shared" si="82"/>
        <v>-10.454602878026797</v>
      </c>
      <c r="I227" s="5">
        <f t="shared" si="83"/>
        <v>1.2808440562697744E-15</v>
      </c>
      <c r="J227" s="5">
        <f t="shared" si="84"/>
        <v>94.545397121973195</v>
      </c>
      <c r="K227" s="5">
        <f t="shared" si="85"/>
        <v>1.2808440562697744E-15</v>
      </c>
      <c r="L227" s="5">
        <f t="shared" si="86"/>
        <v>94.545397121973195</v>
      </c>
      <c r="M227" s="5">
        <f t="shared" si="87"/>
        <v>7.7620868781161651E-16</v>
      </c>
      <c r="N227" s="7">
        <f t="shared" si="88"/>
        <v>2.3318861399236608E-17</v>
      </c>
      <c r="O227" s="7">
        <f t="shared" si="89"/>
        <v>5.8</v>
      </c>
      <c r="P227" s="4">
        <v>5</v>
      </c>
      <c r="Q227" s="10">
        <f>P227/SUM(P209:P227)</f>
        <v>2.7777777777777776E-2</v>
      </c>
      <c r="R227" s="7">
        <f t="shared" si="90"/>
        <v>4.7025148551763607</v>
      </c>
    </row>
    <row r="228" spans="2:18" x14ac:dyDescent="0.25">
      <c r="R228" s="7">
        <f>SUMPRODUCT(Q209:Q227,R209:R227)</f>
        <v>6.4644746855982813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1">$M$4</f>
        <v>105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115.68977284221947</v>
      </c>
      <c r="K232" s="5">
        <f>I232</f>
        <v>0</v>
      </c>
      <c r="L232" s="5">
        <f>SQRT(J232^2+K232^2)</f>
        <v>115.68977284221947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7.041080864730084</v>
      </c>
    </row>
    <row r="233" spans="2:18" x14ac:dyDescent="0.25">
      <c r="E233" s="5">
        <f t="shared" si="91"/>
        <v>105</v>
      </c>
      <c r="F233" s="27">
        <f>D232*3.6</f>
        <v>10.689772842219476</v>
      </c>
      <c r="G233" s="1">
        <v>10</v>
      </c>
      <c r="H233" s="5">
        <f t="shared" ref="H233:H250" si="92">$F233*COS($G233*PI()/180)</f>
        <v>10.527371172957087</v>
      </c>
      <c r="I233" s="5">
        <f t="shared" ref="I233:I250" si="93">$F233*SIN($G233*PI()/180)</f>
        <v>1.8562595737248544</v>
      </c>
      <c r="J233" s="5">
        <f t="shared" ref="J233:J250" si="94">E233+H233</f>
        <v>115.52737117295709</v>
      </c>
      <c r="K233" s="5">
        <f t="shared" ref="K233:K250" si="95">I233</f>
        <v>1.8562595737248544</v>
      </c>
      <c r="L233" s="5">
        <f t="shared" ref="L233:L250" si="96">SQRT(J233^2+K233^2)</f>
        <v>115.54228312500685</v>
      </c>
      <c r="M233" s="5">
        <f t="shared" ref="M233:M250" si="97">ATAN(K233/J233)*180/PI()</f>
        <v>0.92053239786232388</v>
      </c>
      <c r="N233" s="7">
        <f t="shared" ref="N233:N250" si="98">$K$2*M233+$K$3*M233*M233+$K$4*M233*M233*M233</f>
        <v>6.0580652913420109E-2</v>
      </c>
      <c r="O233" s="7">
        <f t="shared" ref="O233:O250" si="99">N233+$E$4</f>
        <v>5.8605806529134199</v>
      </c>
      <c r="P233" s="4">
        <v>10</v>
      </c>
      <c r="Q233" s="10">
        <f>P233/SUM(P232:P250)</f>
        <v>5.5555555555555552E-2</v>
      </c>
      <c r="R233" s="7">
        <f t="shared" ref="R233:R250" si="100">O233*(L233^2/E233^2)</f>
        <v>7.0964956171799267</v>
      </c>
    </row>
    <row r="234" spans="2:18" x14ac:dyDescent="0.25">
      <c r="E234" s="5">
        <f t="shared" si="91"/>
        <v>105</v>
      </c>
      <c r="F234" s="27">
        <f>D232*3.6</f>
        <v>10.689772842219476</v>
      </c>
      <c r="G234" s="1">
        <v>20</v>
      </c>
      <c r="H234" s="5">
        <f t="shared" si="92"/>
        <v>10.045100657711249</v>
      </c>
      <c r="I234" s="5">
        <f t="shared" si="93"/>
        <v>3.6561176396147461</v>
      </c>
      <c r="J234" s="5">
        <f t="shared" si="94"/>
        <v>115.04510065771125</v>
      </c>
      <c r="K234" s="5">
        <f t="shared" si="95"/>
        <v>3.6561176396147461</v>
      </c>
      <c r="L234" s="5">
        <f t="shared" si="96"/>
        <v>115.10318145706319</v>
      </c>
      <c r="M234" s="5">
        <f t="shared" si="97"/>
        <v>1.8202394495740493</v>
      </c>
      <c r="N234" s="7">
        <f t="shared" si="98"/>
        <v>0.17707552388364092</v>
      </c>
      <c r="O234" s="7">
        <f t="shared" si="99"/>
        <v>5.9770755238836406</v>
      </c>
      <c r="P234" s="4">
        <v>10</v>
      </c>
      <c r="Q234" s="10">
        <f>P234/SUM(P232:P250)</f>
        <v>5.5555555555555552E-2</v>
      </c>
      <c r="R234" s="7">
        <f t="shared" si="100"/>
        <v>7.1826515928279671</v>
      </c>
    </row>
    <row r="235" spans="2:18" x14ac:dyDescent="0.25">
      <c r="E235" s="5">
        <f t="shared" si="91"/>
        <v>105</v>
      </c>
      <c r="F235" s="27">
        <f>D232*3.6</f>
        <v>10.689772842219476</v>
      </c>
      <c r="G235" s="1">
        <v>30</v>
      </c>
      <c r="H235" s="5">
        <f t="shared" si="92"/>
        <v>9.2576148420470492</v>
      </c>
      <c r="I235" s="5">
        <f t="shared" si="93"/>
        <v>5.3448864211097371</v>
      </c>
      <c r="J235" s="5">
        <f t="shared" si="94"/>
        <v>114.25761484204705</v>
      </c>
      <c r="K235" s="5">
        <f t="shared" si="95"/>
        <v>5.3448864211097371</v>
      </c>
      <c r="L235" s="5">
        <f t="shared" si="96"/>
        <v>114.38256143419824</v>
      </c>
      <c r="M235" s="5">
        <f t="shared" si="97"/>
        <v>2.6783015383402038</v>
      </c>
      <c r="N235" s="7">
        <f t="shared" si="98"/>
        <v>0.33233197567166206</v>
      </c>
      <c r="O235" s="7">
        <f t="shared" si="99"/>
        <v>6.1323319756716614</v>
      </c>
      <c r="P235" s="4">
        <v>10</v>
      </c>
      <c r="Q235" s="10">
        <f>P235/SUM(P232:P250)</f>
        <v>5.5555555555555552E-2</v>
      </c>
      <c r="R235" s="7">
        <f t="shared" si="100"/>
        <v>7.2772399464584581</v>
      </c>
    </row>
    <row r="236" spans="2:18" x14ac:dyDescent="0.25">
      <c r="E236" s="5">
        <f t="shared" si="91"/>
        <v>105</v>
      </c>
      <c r="F236" s="27">
        <f>D232*3.6</f>
        <v>10.689772842219476</v>
      </c>
      <c r="G236" s="1">
        <v>40</v>
      </c>
      <c r="H236" s="5">
        <f t="shared" si="92"/>
        <v>8.188841083986393</v>
      </c>
      <c r="I236" s="5">
        <f t="shared" si="93"/>
        <v>6.8712535333423395</v>
      </c>
      <c r="J236" s="5">
        <f t="shared" si="94"/>
        <v>113.18884108398639</v>
      </c>
      <c r="K236" s="5">
        <f t="shared" si="95"/>
        <v>6.8712535333423395</v>
      </c>
      <c r="L236" s="5">
        <f t="shared" si="96"/>
        <v>113.3972128010887</v>
      </c>
      <c r="M236" s="5">
        <f t="shared" si="97"/>
        <v>3.473940298596256</v>
      </c>
      <c r="N236" s="7">
        <f t="shared" si="98"/>
        <v>0.50765531949854847</v>
      </c>
      <c r="O236" s="7">
        <f t="shared" si="99"/>
        <v>6.3076553194985481</v>
      </c>
      <c r="P236" s="4">
        <v>10</v>
      </c>
      <c r="Q236" s="10">
        <f>P236/SUM(P232:P250)</f>
        <v>5.5555555555555552E-2</v>
      </c>
      <c r="R236" s="7">
        <f t="shared" si="100"/>
        <v>7.3568875091982502</v>
      </c>
    </row>
    <row r="237" spans="2:18" x14ac:dyDescent="0.25">
      <c r="E237" s="5">
        <f t="shared" si="91"/>
        <v>105</v>
      </c>
      <c r="F237" s="27">
        <f>D232*3.6</f>
        <v>10.689772842219476</v>
      </c>
      <c r="G237" s="1">
        <v>50</v>
      </c>
      <c r="H237" s="5">
        <f t="shared" si="92"/>
        <v>6.8712535333423412</v>
      </c>
      <c r="I237" s="5">
        <f t="shared" si="93"/>
        <v>8.188841083986393</v>
      </c>
      <c r="J237" s="5">
        <f t="shared" si="94"/>
        <v>111.87125353334234</v>
      </c>
      <c r="K237" s="5">
        <f t="shared" si="95"/>
        <v>8.188841083986393</v>
      </c>
      <c r="L237" s="5">
        <f t="shared" si="96"/>
        <v>112.17055979810453</v>
      </c>
      <c r="M237" s="5">
        <f t="shared" si="97"/>
        <v>4.186515533587249</v>
      </c>
      <c r="N237" s="7">
        <f t="shared" si="98"/>
        <v>0.68487492844526909</v>
      </c>
      <c r="O237" s="7">
        <f t="shared" si="99"/>
        <v>6.4848749284452687</v>
      </c>
      <c r="P237" s="4">
        <v>10</v>
      </c>
      <c r="Q237" s="10">
        <f>P237/SUM(P232:P250)</f>
        <v>5.5555555555555552E-2</v>
      </c>
      <c r="R237" s="7">
        <f t="shared" si="100"/>
        <v>7.4008360052898468</v>
      </c>
    </row>
    <row r="238" spans="2:18" x14ac:dyDescent="0.25">
      <c r="E238" s="5">
        <f t="shared" si="91"/>
        <v>105</v>
      </c>
      <c r="F238" s="27">
        <f>D232*3.6</f>
        <v>10.689772842219476</v>
      </c>
      <c r="G238" s="1">
        <v>60</v>
      </c>
      <c r="H238" s="5">
        <f t="shared" si="92"/>
        <v>5.3448864211097389</v>
      </c>
      <c r="I238" s="5">
        <f t="shared" si="93"/>
        <v>9.2576148420470474</v>
      </c>
      <c r="J238" s="5">
        <f t="shared" si="94"/>
        <v>110.34488642110973</v>
      </c>
      <c r="K238" s="5">
        <f t="shared" si="95"/>
        <v>9.2576148420470474</v>
      </c>
      <c r="L238" s="5">
        <f t="shared" si="96"/>
        <v>110.73254892691352</v>
      </c>
      <c r="M238" s="5">
        <f t="shared" si="97"/>
        <v>4.7957182908923492</v>
      </c>
      <c r="N238" s="7">
        <f t="shared" si="98"/>
        <v>0.84788849364499286</v>
      </c>
      <c r="O238" s="7">
        <f t="shared" si="99"/>
        <v>6.6478884936449925</v>
      </c>
      <c r="P238" s="4">
        <v>10</v>
      </c>
      <c r="Q238" s="10">
        <f>P238/SUM(P232:P250)</f>
        <v>5.5555555555555552E-2</v>
      </c>
      <c r="R238" s="7">
        <f t="shared" si="100"/>
        <v>7.3935961001220001</v>
      </c>
    </row>
    <row r="239" spans="2:18" x14ac:dyDescent="0.25">
      <c r="E239" s="5">
        <f t="shared" si="91"/>
        <v>105</v>
      </c>
      <c r="F239" s="27">
        <f>D232*3.6</f>
        <v>10.689772842219476</v>
      </c>
      <c r="G239" s="1">
        <v>70</v>
      </c>
      <c r="H239" s="5">
        <f t="shared" si="92"/>
        <v>3.6561176396147474</v>
      </c>
      <c r="I239" s="5">
        <f t="shared" si="93"/>
        <v>10.045100657711247</v>
      </c>
      <c r="J239" s="5">
        <f t="shared" si="94"/>
        <v>108.65611763961475</v>
      </c>
      <c r="K239" s="5">
        <f t="shared" si="95"/>
        <v>10.045100657711247</v>
      </c>
      <c r="L239" s="5">
        <f t="shared" si="96"/>
        <v>109.11945723718273</v>
      </c>
      <c r="M239" s="5">
        <f t="shared" si="97"/>
        <v>5.2818982892716928</v>
      </c>
      <c r="N239" s="7">
        <f t="shared" si="98"/>
        <v>0.98353987695344958</v>
      </c>
      <c r="O239" s="7">
        <f t="shared" si="99"/>
        <v>6.7835398769534496</v>
      </c>
      <c r="P239" s="4">
        <v>10</v>
      </c>
      <c r="Q239" s="10">
        <f>P239/SUM(P232:P250)</f>
        <v>5.5555555555555552E-2</v>
      </c>
      <c r="R239" s="7">
        <f t="shared" si="100"/>
        <v>7.326257491028759</v>
      </c>
    </row>
    <row r="240" spans="2:18" x14ac:dyDescent="0.25">
      <c r="E240" s="5">
        <f t="shared" si="91"/>
        <v>105</v>
      </c>
      <c r="F240" s="27">
        <f>D232*3.6</f>
        <v>10.689772842219476</v>
      </c>
      <c r="G240" s="1">
        <v>80</v>
      </c>
      <c r="H240" s="5">
        <f t="shared" si="92"/>
        <v>1.8562595737248553</v>
      </c>
      <c r="I240" s="5">
        <f t="shared" si="93"/>
        <v>10.527371172957087</v>
      </c>
      <c r="J240" s="5">
        <f t="shared" si="94"/>
        <v>106.85625957372486</v>
      </c>
      <c r="K240" s="5">
        <f t="shared" si="95"/>
        <v>10.527371172957087</v>
      </c>
      <c r="L240" s="5">
        <f t="shared" si="96"/>
        <v>107.37358033473818</v>
      </c>
      <c r="M240" s="5">
        <f t="shared" si="97"/>
        <v>5.6265656234631747</v>
      </c>
      <c r="N240" s="7">
        <f t="shared" si="98"/>
        <v>1.0818168259576946</v>
      </c>
      <c r="O240" s="7">
        <f t="shared" si="99"/>
        <v>6.881816825957694</v>
      </c>
      <c r="P240" s="4">
        <v>10</v>
      </c>
      <c r="Q240" s="10">
        <f>P240/SUM(P232:P250)</f>
        <v>5.5555555555555552E-2</v>
      </c>
      <c r="R240" s="7">
        <f t="shared" si="100"/>
        <v>7.1964676942495629</v>
      </c>
    </row>
    <row r="241" spans="5:18" x14ac:dyDescent="0.25">
      <c r="E241" s="5">
        <f t="shared" si="91"/>
        <v>105</v>
      </c>
      <c r="F241" s="27">
        <f>D232*3.6</f>
        <v>10.689772842219476</v>
      </c>
      <c r="G241" s="1">
        <v>90</v>
      </c>
      <c r="H241" s="5">
        <f t="shared" si="92"/>
        <v>6.5482793404846593E-16</v>
      </c>
      <c r="I241" s="5">
        <f t="shared" si="93"/>
        <v>10.689772842219476</v>
      </c>
      <c r="J241" s="5">
        <f t="shared" si="94"/>
        <v>105</v>
      </c>
      <c r="K241" s="5">
        <f t="shared" si="95"/>
        <v>10.689772842219476</v>
      </c>
      <c r="L241" s="5">
        <f t="shared" si="96"/>
        <v>105.54274604831093</v>
      </c>
      <c r="M241" s="5">
        <f t="shared" si="97"/>
        <v>5.813103518969867</v>
      </c>
      <c r="N241" s="7">
        <f t="shared" si="98"/>
        <v>1.1355207061420398</v>
      </c>
      <c r="O241" s="7">
        <f t="shared" si="99"/>
        <v>6.9355207061420394</v>
      </c>
      <c r="P241" s="4">
        <v>10</v>
      </c>
      <c r="Q241" s="10">
        <f>P241/SUM(P232:P250)</f>
        <v>5.5555555555555552E-2</v>
      </c>
      <c r="R241" s="7">
        <f t="shared" si="100"/>
        <v>7.0074055655383107</v>
      </c>
    </row>
    <row r="242" spans="5:18" x14ac:dyDescent="0.25">
      <c r="E242" s="5">
        <f t="shared" si="91"/>
        <v>105</v>
      </c>
      <c r="F242" s="27">
        <f>D232*3.6</f>
        <v>10.689772842219476</v>
      </c>
      <c r="G242" s="1">
        <v>100</v>
      </c>
      <c r="H242" s="5">
        <f t="shared" si="92"/>
        <v>-1.8562595737248542</v>
      </c>
      <c r="I242" s="5">
        <f t="shared" si="93"/>
        <v>10.527371172957087</v>
      </c>
      <c r="J242" s="5">
        <f t="shared" si="94"/>
        <v>103.14374042627514</v>
      </c>
      <c r="K242" s="5">
        <f t="shared" si="95"/>
        <v>10.527371172957087</v>
      </c>
      <c r="L242" s="5">
        <f t="shared" si="96"/>
        <v>103.67958686711687</v>
      </c>
      <c r="M242" s="5">
        <f t="shared" si="97"/>
        <v>5.8277162870081156</v>
      </c>
      <c r="N242" s="7">
        <f t="shared" si="98"/>
        <v>1.139739559904851</v>
      </c>
      <c r="O242" s="7">
        <f t="shared" si="99"/>
        <v>6.9397395599048508</v>
      </c>
      <c r="P242" s="4">
        <v>10</v>
      </c>
      <c r="Q242" s="10">
        <f>P242/SUM(P232:P250)</f>
        <v>5.5555555555555552E-2</v>
      </c>
      <c r="R242" s="7">
        <f t="shared" si="100"/>
        <v>6.7662975180990239</v>
      </c>
    </row>
    <row r="243" spans="5:18" x14ac:dyDescent="0.25">
      <c r="E243" s="5">
        <f t="shared" si="91"/>
        <v>105</v>
      </c>
      <c r="F243" s="27">
        <f>D232*3.6</f>
        <v>10.689772842219476</v>
      </c>
      <c r="G243" s="1">
        <v>110</v>
      </c>
      <c r="H243" s="5">
        <f t="shared" si="92"/>
        <v>-3.6561176396147461</v>
      </c>
      <c r="I243" s="5">
        <f t="shared" si="93"/>
        <v>10.045100657711249</v>
      </c>
      <c r="J243" s="5">
        <f t="shared" si="94"/>
        <v>101.34388236038525</v>
      </c>
      <c r="K243" s="5">
        <f t="shared" si="95"/>
        <v>10.045100657711249</v>
      </c>
      <c r="L243" s="5">
        <f t="shared" si="96"/>
        <v>101.84049557567536</v>
      </c>
      <c r="M243" s="5">
        <f t="shared" si="97"/>
        <v>5.660608961080122</v>
      </c>
      <c r="N243" s="7">
        <f t="shared" si="98"/>
        <v>1.0915950254790412</v>
      </c>
      <c r="O243" s="7">
        <f t="shared" si="99"/>
        <v>6.8915950254790408</v>
      </c>
      <c r="P243" s="4">
        <v>10</v>
      </c>
      <c r="Q243" s="10">
        <f>P243/SUM(P232:P250)</f>
        <v>5.5555555555555552E-2</v>
      </c>
      <c r="R243" s="7">
        <f t="shared" si="100"/>
        <v>6.4830916135762866</v>
      </c>
    </row>
    <row r="244" spans="5:18" x14ac:dyDescent="0.25">
      <c r="E244" s="5">
        <f t="shared" si="91"/>
        <v>105</v>
      </c>
      <c r="F244" s="27">
        <f>D232*3.6</f>
        <v>10.689772842219476</v>
      </c>
      <c r="G244" s="1">
        <v>120</v>
      </c>
      <c r="H244" s="5">
        <f t="shared" si="92"/>
        <v>-5.3448864211097353</v>
      </c>
      <c r="I244" s="5">
        <f t="shared" si="93"/>
        <v>9.2576148420470492</v>
      </c>
      <c r="J244" s="5">
        <f t="shared" si="94"/>
        <v>99.655113578890266</v>
      </c>
      <c r="K244" s="5">
        <f t="shared" si="95"/>
        <v>9.2576148420470492</v>
      </c>
      <c r="L244" s="5">
        <f t="shared" si="96"/>
        <v>100.08419003511598</v>
      </c>
      <c r="M244" s="5">
        <f t="shared" si="97"/>
        <v>5.3073473615520435</v>
      </c>
      <c r="N244" s="7">
        <f t="shared" si="98"/>
        <v>0.99074531929983323</v>
      </c>
      <c r="O244" s="7">
        <f t="shared" si="99"/>
        <v>6.790745319299833</v>
      </c>
      <c r="P244" s="4">
        <v>10</v>
      </c>
      <c r="Q244" s="10">
        <f>P244/SUM(P232:P250)</f>
        <v>5.5555555555555552E-2</v>
      </c>
      <c r="R244" s="7">
        <f t="shared" si="100"/>
        <v>6.1697817635303664</v>
      </c>
    </row>
    <row r="245" spans="5:18" x14ac:dyDescent="0.25">
      <c r="E245" s="5">
        <f t="shared" si="91"/>
        <v>105</v>
      </c>
      <c r="F245" s="27">
        <f>D232*3.6</f>
        <v>10.689772842219476</v>
      </c>
      <c r="G245" s="1">
        <v>130</v>
      </c>
      <c r="H245" s="5">
        <f t="shared" si="92"/>
        <v>-6.8712535333423412</v>
      </c>
      <c r="I245" s="5">
        <f t="shared" si="93"/>
        <v>8.188841083986393</v>
      </c>
      <c r="J245" s="5">
        <f t="shared" si="94"/>
        <v>98.12874646665766</v>
      </c>
      <c r="K245" s="5">
        <f t="shared" si="95"/>
        <v>8.188841083986393</v>
      </c>
      <c r="L245" s="5">
        <f t="shared" si="96"/>
        <v>98.46983295109402</v>
      </c>
      <c r="M245" s="5">
        <f t="shared" si="97"/>
        <v>4.7702784055721406</v>
      </c>
      <c r="N245" s="7">
        <f t="shared" si="98"/>
        <v>0.84091001650764796</v>
      </c>
      <c r="O245" s="7">
        <f t="shared" si="99"/>
        <v>6.6409100165076476</v>
      </c>
      <c r="P245" s="4">
        <v>10</v>
      </c>
      <c r="Q245" s="10">
        <f>P245/SUM(P232:P250)</f>
        <v>5.5555555555555552E-2</v>
      </c>
      <c r="R245" s="7">
        <f t="shared" si="100"/>
        <v>5.8405722385260024</v>
      </c>
    </row>
    <row r="246" spans="5:18" x14ac:dyDescent="0.25">
      <c r="E246" s="5">
        <f t="shared" si="91"/>
        <v>105</v>
      </c>
      <c r="F246" s="27">
        <f>D232*3.6</f>
        <v>10.689772842219476</v>
      </c>
      <c r="G246" s="1">
        <v>140</v>
      </c>
      <c r="H246" s="5">
        <f t="shared" si="92"/>
        <v>-8.188841083986393</v>
      </c>
      <c r="I246" s="5">
        <f t="shared" si="93"/>
        <v>6.8712535333423421</v>
      </c>
      <c r="J246" s="5">
        <f t="shared" si="94"/>
        <v>96.811158916013611</v>
      </c>
      <c r="K246" s="5">
        <f t="shared" si="95"/>
        <v>6.8712535333423421</v>
      </c>
      <c r="L246" s="5">
        <f t="shared" si="96"/>
        <v>97.054699091703498</v>
      </c>
      <c r="M246" s="5">
        <f t="shared" si="97"/>
        <v>4.0598081467690079</v>
      </c>
      <c r="N246" s="7">
        <f t="shared" si="98"/>
        <v>0.65218560326123576</v>
      </c>
      <c r="O246" s="7">
        <f t="shared" si="99"/>
        <v>6.4521856032612357</v>
      </c>
      <c r="P246" s="4">
        <v>10</v>
      </c>
      <c r="Q246" s="10">
        <f>P246/SUM(P232:P250)</f>
        <v>5.5555555555555552E-2</v>
      </c>
      <c r="R246" s="7">
        <f t="shared" si="100"/>
        <v>5.5126622958922455</v>
      </c>
    </row>
    <row r="247" spans="5:18" x14ac:dyDescent="0.25">
      <c r="E247" s="5">
        <f t="shared" si="91"/>
        <v>105</v>
      </c>
      <c r="F247" s="27">
        <f>D232*3.6</f>
        <v>10.689772842219476</v>
      </c>
      <c r="G247" s="1">
        <v>150</v>
      </c>
      <c r="H247" s="5">
        <f t="shared" si="92"/>
        <v>-9.2576148420470492</v>
      </c>
      <c r="I247" s="5">
        <f t="shared" si="93"/>
        <v>5.3448864211097371</v>
      </c>
      <c r="J247" s="5">
        <f t="shared" si="94"/>
        <v>95.742385157952953</v>
      </c>
      <c r="K247" s="5">
        <f t="shared" si="95"/>
        <v>5.3448864211097371</v>
      </c>
      <c r="L247" s="5">
        <f t="shared" si="96"/>
        <v>95.891460133780285</v>
      </c>
      <c r="M247" s="5">
        <f t="shared" si="97"/>
        <v>3.1952608475475417</v>
      </c>
      <c r="N247" s="7">
        <f t="shared" si="98"/>
        <v>0.44323482078537857</v>
      </c>
      <c r="O247" s="7">
        <f t="shared" si="99"/>
        <v>6.2432348207853785</v>
      </c>
      <c r="P247" s="4">
        <v>10</v>
      </c>
      <c r="Q247" s="10">
        <f>P247/SUM(P232:P250)</f>
        <v>5.5555555555555552E-2</v>
      </c>
      <c r="R247" s="7">
        <f t="shared" si="100"/>
        <v>5.2070402543157979</v>
      </c>
    </row>
    <row r="248" spans="5:18" x14ac:dyDescent="0.25">
      <c r="E248" s="5">
        <f t="shared" si="91"/>
        <v>105</v>
      </c>
      <c r="F248" s="27">
        <f>D232*3.6</f>
        <v>10.689772842219476</v>
      </c>
      <c r="G248" s="1">
        <v>160</v>
      </c>
      <c r="H248" s="5">
        <f t="shared" si="92"/>
        <v>-10.045100657711247</v>
      </c>
      <c r="I248" s="5">
        <f t="shared" si="93"/>
        <v>3.6561176396147479</v>
      </c>
      <c r="J248" s="5">
        <f t="shared" si="94"/>
        <v>94.954899342288755</v>
      </c>
      <c r="K248" s="5">
        <f t="shared" si="95"/>
        <v>3.6561176396147479</v>
      </c>
      <c r="L248" s="5">
        <f t="shared" si="96"/>
        <v>95.025260353754845</v>
      </c>
      <c r="M248" s="5">
        <f t="shared" si="97"/>
        <v>2.2050118836681607</v>
      </c>
      <c r="N248" s="7">
        <f t="shared" si="98"/>
        <v>0.24186278161140684</v>
      </c>
      <c r="O248" s="7">
        <f t="shared" si="99"/>
        <v>6.0418627816114068</v>
      </c>
      <c r="P248" s="4">
        <v>10</v>
      </c>
      <c r="Q248" s="10">
        <f>P248/SUM(P232:P250)</f>
        <v>5.5555555555555552E-2</v>
      </c>
      <c r="R248" s="7">
        <f t="shared" si="100"/>
        <v>4.9484637806436416</v>
      </c>
    </row>
    <row r="249" spans="5:18" x14ac:dyDescent="0.25">
      <c r="E249" s="5">
        <f t="shared" si="91"/>
        <v>105</v>
      </c>
      <c r="F249" s="27">
        <f>D232*3.6</f>
        <v>10.689772842219476</v>
      </c>
      <c r="G249" s="1">
        <v>170</v>
      </c>
      <c r="H249" s="5">
        <f t="shared" si="92"/>
        <v>-10.527371172957087</v>
      </c>
      <c r="I249" s="5">
        <f t="shared" si="93"/>
        <v>1.8562595737248537</v>
      </c>
      <c r="J249" s="5">
        <f t="shared" si="94"/>
        <v>94.472628827042911</v>
      </c>
      <c r="K249" s="5">
        <f t="shared" si="95"/>
        <v>1.8562595737248537</v>
      </c>
      <c r="L249" s="5">
        <f t="shared" si="96"/>
        <v>94.490863564141819</v>
      </c>
      <c r="M249" s="5">
        <f t="shared" si="97"/>
        <v>1.1256398475666027</v>
      </c>
      <c r="N249" s="7">
        <f t="shared" si="98"/>
        <v>8.2496335599923365E-2</v>
      </c>
      <c r="O249" s="7">
        <f t="shared" si="99"/>
        <v>5.8824963355999236</v>
      </c>
      <c r="P249" s="4">
        <v>10</v>
      </c>
      <c r="Q249" s="10">
        <f>P249/SUM(P232:P250)</f>
        <v>5.5555555555555552E-2</v>
      </c>
      <c r="R249" s="7">
        <f t="shared" si="100"/>
        <v>4.763900732652445</v>
      </c>
    </row>
    <row r="250" spans="5:18" x14ac:dyDescent="0.25">
      <c r="E250" s="5">
        <f t="shared" si="91"/>
        <v>105</v>
      </c>
      <c r="F250" s="27">
        <f>D232*3.6</f>
        <v>10.689772842219476</v>
      </c>
      <c r="G250" s="1">
        <v>180</v>
      </c>
      <c r="H250" s="5">
        <f t="shared" si="92"/>
        <v>-10.689772842219476</v>
      </c>
      <c r="I250" s="5">
        <f t="shared" si="93"/>
        <v>1.3096558680969319E-15</v>
      </c>
      <c r="J250" s="5">
        <f t="shared" si="94"/>
        <v>94.310227157780531</v>
      </c>
      <c r="K250" s="5">
        <f t="shared" si="95"/>
        <v>1.3096558680969319E-15</v>
      </c>
      <c r="L250" s="5">
        <f t="shared" si="96"/>
        <v>94.310227157780531</v>
      </c>
      <c r="M250" s="5">
        <f t="shared" si="97"/>
        <v>7.9564810856577038E-16</v>
      </c>
      <c r="N250" s="7">
        <f t="shared" si="98"/>
        <v>2.3902860477532897E-17</v>
      </c>
      <c r="O250" s="7">
        <f t="shared" si="99"/>
        <v>5.8</v>
      </c>
      <c r="P250" s="4">
        <v>5</v>
      </c>
      <c r="Q250" s="10">
        <f>P250/SUM(P232:P250)</f>
        <v>2.7777777777777776E-2</v>
      </c>
      <c r="R250" s="7">
        <f t="shared" si="100"/>
        <v>4.6791501034015921</v>
      </c>
    </row>
    <row r="251" spans="5:18" x14ac:dyDescent="0.25">
      <c r="R251" s="7">
        <f>SUMPRODUCT(Q232:Q250,R232:R250)</f>
        <v>6.4883201779552628</v>
      </c>
    </row>
  </sheetData>
  <pageMargins left="0.7" right="0.7" top="0.78740157499999996" bottom="0.78740157499999996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60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60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70.8</v>
      </c>
      <c r="H25" s="5">
        <f>F25</f>
        <v>0</v>
      </c>
      <c r="I25" s="5">
        <f>SQRT(G25^2+H25^2)</f>
        <v>70.8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8.0759199999999982</v>
      </c>
    </row>
    <row r="26" spans="2:15" x14ac:dyDescent="0.25">
      <c r="B26" s="5">
        <f t="shared" si="1"/>
        <v>60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70.63592373253185</v>
      </c>
      <c r="H26" s="5">
        <f t="shared" ref="H26:H43" si="7">F26</f>
        <v>1.8754003188028476</v>
      </c>
      <c r="I26" s="5">
        <f t="shared" ref="I26:I43" si="8">SQRT(G26^2+H26^2)</f>
        <v>70.660815505510712</v>
      </c>
      <c r="J26" s="5">
        <f t="shared" ref="J26:J43" si="9">ATAN(H26/G26)*180/PI()</f>
        <v>1.5208590737604517</v>
      </c>
      <c r="K26" s="7">
        <f>_xll.Interpolate($E$8:$E$20,$F$8:$F$20,$J26,0,1,0,0)</f>
        <v>0.13179858316587026</v>
      </c>
      <c r="L26" s="7">
        <f t="shared" si="3"/>
        <v>5.9317985831658699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8.2269941015035357</v>
      </c>
    </row>
    <row r="27" spans="2:15" x14ac:dyDescent="0.25">
      <c r="B27" s="5">
        <f t="shared" si="1"/>
        <v>60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70.148680304487812</v>
      </c>
      <c r="H27" s="5">
        <f t="shared" si="7"/>
        <v>3.6938175479172224</v>
      </c>
      <c r="I27" s="5">
        <f t="shared" si="8"/>
        <v>70.245865618828688</v>
      </c>
      <c r="J27" s="5">
        <f t="shared" si="9"/>
        <v>3.0142387671027699</v>
      </c>
      <c r="K27" s="7">
        <f>_xll.Interpolate($E$8:$E$20,$F$8:$F$20,$J27,0,1,0,0)</f>
        <v>0.40303905227894565</v>
      </c>
      <c r="L27" s="7">
        <f t="shared" si="3"/>
        <v>6.2030390522789451</v>
      </c>
      <c r="M27" s="4">
        <v>10</v>
      </c>
      <c r="N27" s="10">
        <f t="shared" si="10"/>
        <v>5.5555555555555552E-2</v>
      </c>
      <c r="O27" s="7">
        <f t="shared" si="11"/>
        <v>8.5024395261671888</v>
      </c>
    </row>
    <row r="28" spans="2:15" x14ac:dyDescent="0.25">
      <c r="B28" s="5">
        <f t="shared" si="1"/>
        <v>60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69.353074360871943</v>
      </c>
      <c r="H28" s="5">
        <f t="shared" si="7"/>
        <v>5.3999999999999995</v>
      </c>
      <c r="I28" s="5">
        <f t="shared" si="8"/>
        <v>69.562985296094311</v>
      </c>
      <c r="J28" s="5">
        <f t="shared" si="9"/>
        <v>4.4522067743737512</v>
      </c>
      <c r="K28" s="7">
        <f>_xll.Interpolate($E$8:$E$20,$F$8:$F$20,$J28,0,1,0,0)</f>
        <v>0.75409008483156259</v>
      </c>
      <c r="L28" s="7">
        <f t="shared" si="3"/>
        <v>6.5540900848315626</v>
      </c>
      <c r="M28" s="4">
        <v>10</v>
      </c>
      <c r="N28" s="10">
        <f t="shared" si="10"/>
        <v>5.5555555555555552E-2</v>
      </c>
      <c r="O28" s="7">
        <f t="shared" si="11"/>
        <v>8.8098056679562102</v>
      </c>
    </row>
    <row r="29" spans="2:15" x14ac:dyDescent="0.25">
      <c r="B29" s="5">
        <f t="shared" si="1"/>
        <v>60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68.273279985684965</v>
      </c>
      <c r="H29" s="5">
        <f t="shared" si="7"/>
        <v>6.9421061846146248</v>
      </c>
      <c r="I29" s="5">
        <f t="shared" si="8"/>
        <v>68.625313101523957</v>
      </c>
      <c r="J29" s="5">
        <f t="shared" si="9"/>
        <v>5.805946752827511</v>
      </c>
      <c r="K29" s="7">
        <f>_xll.Interpolate($E$8:$E$20,$F$8:$F$20,$J29,0,1,0,0)</f>
        <v>1.1328534394454743</v>
      </c>
      <c r="L29" s="7">
        <f t="shared" si="3"/>
        <v>6.9328534394454744</v>
      </c>
      <c r="M29" s="4">
        <v>10</v>
      </c>
      <c r="N29" s="10">
        <f t="shared" si="10"/>
        <v>5.5555555555555552E-2</v>
      </c>
      <c r="O29" s="7">
        <f t="shared" si="11"/>
        <v>9.0693924776918884</v>
      </c>
    </row>
    <row r="30" spans="2:15" x14ac:dyDescent="0.25">
      <c r="B30" s="5">
        <f t="shared" si="1"/>
        <v>60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66.94210618461463</v>
      </c>
      <c r="H30" s="5">
        <f t="shared" si="7"/>
        <v>8.2732799856849635</v>
      </c>
      <c r="I30" s="5">
        <f t="shared" si="8"/>
        <v>67.451410231023004</v>
      </c>
      <c r="J30" s="5">
        <f t="shared" si="9"/>
        <v>7.0453784043679786</v>
      </c>
      <c r="K30" s="7">
        <f>_xll.Interpolate($E$8:$E$20,$F$8:$F$20,$J30,0,1,0,0)</f>
        <v>1.4927180568183225</v>
      </c>
      <c r="L30" s="7">
        <f t="shared" si="3"/>
        <v>7.2927180568183223</v>
      </c>
      <c r="M30" s="4">
        <v>10</v>
      </c>
      <c r="N30" s="10">
        <f t="shared" si="10"/>
        <v>5.5555555555555552E-2</v>
      </c>
      <c r="O30" s="7">
        <f t="shared" si="11"/>
        <v>9.2165628926888754</v>
      </c>
    </row>
    <row r="31" spans="2:15" x14ac:dyDescent="0.25">
      <c r="B31" s="5">
        <f t="shared" si="1"/>
        <v>60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65.400000000000006</v>
      </c>
      <c r="H31" s="5">
        <f t="shared" si="7"/>
        <v>9.353074360871938</v>
      </c>
      <c r="I31" s="5">
        <f t="shared" si="8"/>
        <v>66.065422120803873</v>
      </c>
      <c r="J31" s="5">
        <f t="shared" si="9"/>
        <v>8.1388742631664872</v>
      </c>
      <c r="K31" s="7">
        <f>_xll.Interpolate($E$8:$E$20,$F$8:$F$20,$J31,0,1,0,0)</f>
        <v>1.7996424282774264</v>
      </c>
      <c r="L31" s="7">
        <f t="shared" si="3"/>
        <v>7.5996424282774262</v>
      </c>
      <c r="M31" s="4">
        <v>10</v>
      </c>
      <c r="N31" s="10">
        <f t="shared" si="10"/>
        <v>5.5555555555555552E-2</v>
      </c>
      <c r="O31" s="7">
        <f t="shared" si="11"/>
        <v>9.2138064800435568</v>
      </c>
    </row>
    <row r="32" spans="2:15" x14ac:dyDescent="0.25">
      <c r="B32" s="5">
        <f t="shared" si="1"/>
        <v>60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63.69381754791722</v>
      </c>
      <c r="H32" s="5">
        <f t="shared" si="7"/>
        <v>10.14868030448781</v>
      </c>
      <c r="I32" s="5">
        <f t="shared" si="8"/>
        <v>64.497272079910999</v>
      </c>
      <c r="J32" s="5">
        <f t="shared" si="9"/>
        <v>9.0531451431735341</v>
      </c>
      <c r="K32" s="7">
        <f>_xll.Interpolate($E$8:$E$20,$F$8:$F$20,$J32,0,1,0,0)</f>
        <v>2.0367599003281116</v>
      </c>
      <c r="L32" s="7">
        <f t="shared" si="3"/>
        <v>7.8367599003281114</v>
      </c>
      <c r="M32" s="4">
        <v>10</v>
      </c>
      <c r="N32" s="10">
        <f t="shared" si="10"/>
        <v>5.5555555555555552E-2</v>
      </c>
      <c r="O32" s="7">
        <f t="shared" si="11"/>
        <v>9.0555896290536086</v>
      </c>
    </row>
    <row r="33" spans="2:15" x14ac:dyDescent="0.25">
      <c r="B33" s="5">
        <f t="shared" si="1"/>
        <v>60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61.875400318802846</v>
      </c>
      <c r="H33" s="5">
        <f t="shared" si="7"/>
        <v>10.635923732531847</v>
      </c>
      <c r="I33" s="5">
        <f t="shared" si="8"/>
        <v>62.782864208765922</v>
      </c>
      <c r="J33" s="5">
        <f t="shared" si="9"/>
        <v>9.7534046758715487</v>
      </c>
      <c r="K33" s="7">
        <f>_xll.Interpolate($E$8:$E$20,$F$8:$F$20,$J33,0,1,0,0)</f>
        <v>2.1989149835357535</v>
      </c>
      <c r="L33" s="7">
        <f t="shared" si="3"/>
        <v>7.9989149835357534</v>
      </c>
      <c r="M33" s="4">
        <v>10</v>
      </c>
      <c r="N33" s="10">
        <f t="shared" si="10"/>
        <v>5.5555555555555552E-2</v>
      </c>
      <c r="O33" s="7">
        <f t="shared" si="11"/>
        <v>8.758118752675637</v>
      </c>
    </row>
    <row r="34" spans="2:15" x14ac:dyDescent="0.25">
      <c r="B34" s="5">
        <f t="shared" si="1"/>
        <v>60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60</v>
      </c>
      <c r="H34" s="5">
        <f t="shared" si="7"/>
        <v>10.8</v>
      </c>
      <c r="I34" s="5">
        <f t="shared" si="8"/>
        <v>60.964251820226579</v>
      </c>
      <c r="J34" s="5">
        <f t="shared" si="9"/>
        <v>10.203973721731685</v>
      </c>
      <c r="K34" s="7">
        <f>_xll.Interpolate($E$8:$E$20,$F$8:$F$20,$J34,0,1,0,0)</f>
        <v>2.2930256396740885</v>
      </c>
      <c r="L34" s="7">
        <f t="shared" si="3"/>
        <v>8.0930256396740887</v>
      </c>
      <c r="M34" s="4">
        <v>10</v>
      </c>
      <c r="N34" s="10">
        <f t="shared" si="10"/>
        <v>5.5555555555555552E-2</v>
      </c>
      <c r="O34" s="7">
        <f t="shared" si="11"/>
        <v>8.3552396703995289</v>
      </c>
    </row>
    <row r="35" spans="2:15" x14ac:dyDescent="0.25">
      <c r="B35" s="5">
        <f t="shared" si="1"/>
        <v>60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58.124599681197154</v>
      </c>
      <c r="H35" s="5">
        <f t="shared" si="7"/>
        <v>10.635923732531847</v>
      </c>
      <c r="I35" s="5">
        <f t="shared" si="8"/>
        <v>59.08969420925834</v>
      </c>
      <c r="J35" s="5">
        <f t="shared" si="9"/>
        <v>10.369541734797858</v>
      </c>
      <c r="K35" s="7">
        <f>_xll.Interpolate($E$8:$E$20,$F$8:$F$20,$J35,0,1,0,0)</f>
        <v>2.3248169404235273</v>
      </c>
      <c r="L35" s="7">
        <f t="shared" si="3"/>
        <v>8.1248169404235266</v>
      </c>
      <c r="M35" s="4">
        <v>10</v>
      </c>
      <c r="N35" s="10">
        <f t="shared" si="10"/>
        <v>5.5555555555555552E-2</v>
      </c>
      <c r="O35" s="7">
        <f t="shared" si="11"/>
        <v>7.8801515332837466</v>
      </c>
    </row>
    <row r="36" spans="2:15" x14ac:dyDescent="0.25">
      <c r="B36" s="5">
        <f t="shared" si="1"/>
        <v>60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56.30618245208278</v>
      </c>
      <c r="H36" s="5">
        <f t="shared" si="7"/>
        <v>10.148680304487812</v>
      </c>
      <c r="I36" s="5">
        <f t="shared" si="8"/>
        <v>57.213476509035296</v>
      </c>
      <c r="J36" s="5">
        <f t="shared" si="9"/>
        <v>10.217345801233252</v>
      </c>
      <c r="K36" s="7">
        <f>_xll.Interpolate($E$8:$E$20,$F$8:$F$20,$J36,0,1,0,0)</f>
        <v>2.2956402380031342</v>
      </c>
      <c r="L36" s="7">
        <f t="shared" si="3"/>
        <v>8.0956402380031349</v>
      </c>
      <c r="M36" s="4">
        <v>10</v>
      </c>
      <c r="N36" s="10">
        <f t="shared" si="10"/>
        <v>5.5555555555555552E-2</v>
      </c>
      <c r="O36" s="7">
        <f t="shared" si="11"/>
        <v>7.36114504928908</v>
      </c>
    </row>
    <row r="37" spans="2:15" x14ac:dyDescent="0.25">
      <c r="B37" s="5">
        <f t="shared" si="1"/>
        <v>60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54.6</v>
      </c>
      <c r="H37" s="5">
        <f t="shared" si="7"/>
        <v>9.353074360871938</v>
      </c>
      <c r="I37" s="5">
        <f t="shared" si="8"/>
        <v>55.395306660402198</v>
      </c>
      <c r="J37" s="5">
        <f t="shared" si="9"/>
        <v>9.7205183023387267</v>
      </c>
      <c r="K37" s="7">
        <f>_xll.Interpolate($E$8:$E$20,$F$8:$F$20,$J37,0,1,0,0)</f>
        <v>2.1916660439909363</v>
      </c>
      <c r="L37" s="7">
        <f t="shared" si="3"/>
        <v>7.9916660439909357</v>
      </c>
      <c r="M37" s="4">
        <v>10</v>
      </c>
      <c r="N37" s="10">
        <f t="shared" si="10"/>
        <v>5.5555555555555552E-2</v>
      </c>
      <c r="O37" s="7">
        <f t="shared" si="11"/>
        <v>6.8120961358978738</v>
      </c>
    </row>
    <row r="38" spans="2:15" x14ac:dyDescent="0.25">
      <c r="B38" s="5">
        <f t="shared" si="1"/>
        <v>60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53.057893815385377</v>
      </c>
      <c r="H38" s="5">
        <f t="shared" si="7"/>
        <v>8.2732799856849635</v>
      </c>
      <c r="I38" s="5">
        <f t="shared" si="8"/>
        <v>53.699043360624643</v>
      </c>
      <c r="J38" s="5">
        <f t="shared" si="9"/>
        <v>8.8627211581196192</v>
      </c>
      <c r="K38" s="7">
        <f>_xll.Interpolate($E$8:$E$20,$F$8:$F$20,$J38,0,1,0,0)</f>
        <v>1.9890764631472688</v>
      </c>
      <c r="L38" s="7">
        <f t="shared" si="3"/>
        <v>7.7890764631472686</v>
      </c>
      <c r="M38" s="4">
        <v>10</v>
      </c>
      <c r="N38" s="10">
        <f t="shared" si="10"/>
        <v>5.5555555555555552E-2</v>
      </c>
      <c r="O38" s="7">
        <f t="shared" si="11"/>
        <v>6.2390226776448783</v>
      </c>
    </row>
    <row r="39" spans="2:15" x14ac:dyDescent="0.25">
      <c r="B39" s="5">
        <f t="shared" si="1"/>
        <v>60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51.726720014315035</v>
      </c>
      <c r="H39" s="5">
        <f t="shared" si="7"/>
        <v>6.9421061846146266</v>
      </c>
      <c r="I39" s="5">
        <f t="shared" si="8"/>
        <v>52.190481907315281</v>
      </c>
      <c r="J39" s="5">
        <f t="shared" si="9"/>
        <v>7.6438406561225127</v>
      </c>
      <c r="K39" s="7">
        <f>_xll.Interpolate($E$8:$E$20,$F$8:$F$20,$J39,0,1,0,0)</f>
        <v>1.6624078904253747</v>
      </c>
      <c r="L39" s="7">
        <f t="shared" si="3"/>
        <v>7.462407890425375</v>
      </c>
      <c r="M39" s="4">
        <v>10</v>
      </c>
      <c r="N39" s="10">
        <f t="shared" si="10"/>
        <v>5.5555555555555552E-2</v>
      </c>
      <c r="O39" s="7">
        <f t="shared" si="11"/>
        <v>5.646236911246028</v>
      </c>
    </row>
    <row r="40" spans="2:15" x14ac:dyDescent="0.25">
      <c r="B40" s="5">
        <f t="shared" si="1"/>
        <v>60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50.646925639128064</v>
      </c>
      <c r="H40" s="5">
        <f t="shared" si="7"/>
        <v>5.3999999999999995</v>
      </c>
      <c r="I40" s="5">
        <f t="shared" si="8"/>
        <v>50.933987441544055</v>
      </c>
      <c r="J40" s="5">
        <f t="shared" si="9"/>
        <v>6.0859121451721476</v>
      </c>
      <c r="K40" s="7">
        <f>_xll.Interpolate($E$8:$E$20,$F$8:$F$20,$J40,0,1,0,0)</f>
        <v>1.2143171447556393</v>
      </c>
      <c r="L40" s="7">
        <f t="shared" si="3"/>
        <v>7.0143171447556387</v>
      </c>
      <c r="M40" s="4">
        <v>10</v>
      </c>
      <c r="N40" s="10">
        <f t="shared" si="10"/>
        <v>5.5555555555555552E-2</v>
      </c>
      <c r="O40" s="7">
        <f t="shared" si="11"/>
        <v>5.0547333587244401</v>
      </c>
    </row>
    <row r="41" spans="2:15" x14ac:dyDescent="0.25">
      <c r="B41" s="5">
        <f t="shared" si="1"/>
        <v>60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49.851319695512188</v>
      </c>
      <c r="H41" s="5">
        <f t="shared" si="7"/>
        <v>3.6938175479172242</v>
      </c>
      <c r="I41" s="5">
        <f t="shared" si="8"/>
        <v>49.987982190337135</v>
      </c>
      <c r="J41" s="5">
        <f t="shared" si="9"/>
        <v>4.2376832557406949</v>
      </c>
      <c r="K41" s="7">
        <f>_xll.Interpolate($E$8:$E$20,$F$8:$F$20,$J41,0,1,0,0)</f>
        <v>0.69772753730056691</v>
      </c>
      <c r="L41" s="7">
        <f t="shared" si="3"/>
        <v>6.497727537300567</v>
      </c>
      <c r="M41" s="4">
        <v>10</v>
      </c>
      <c r="N41" s="10">
        <f t="shared" si="10"/>
        <v>5.5555555555555552E-2</v>
      </c>
      <c r="O41" s="7">
        <f t="shared" si="11"/>
        <v>4.51014192678476</v>
      </c>
    </row>
    <row r="42" spans="2:15" x14ac:dyDescent="0.25">
      <c r="B42" s="5">
        <f t="shared" si="1"/>
        <v>60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49.36407626746815</v>
      </c>
      <c r="H42" s="5">
        <f t="shared" si="7"/>
        <v>1.8754003188028472</v>
      </c>
      <c r="I42" s="5">
        <f t="shared" si="8"/>
        <v>49.399687773266116</v>
      </c>
      <c r="J42" s="5">
        <f t="shared" si="9"/>
        <v>2.1756888711231195</v>
      </c>
      <c r="K42" s="7">
        <f>_xll.Interpolate($E$8:$E$20,$F$8:$F$20,$J42,0,1,0,0)</f>
        <v>0.23627499712307265</v>
      </c>
      <c r="L42" s="7">
        <f t="shared" si="3"/>
        <v>6.0362749971230727</v>
      </c>
      <c r="M42" s="4">
        <v>10</v>
      </c>
      <c r="N42" s="10">
        <f t="shared" si="10"/>
        <v>5.5555555555555552E-2</v>
      </c>
      <c r="O42" s="7">
        <f t="shared" si="11"/>
        <v>4.0918049570968629</v>
      </c>
    </row>
    <row r="43" spans="2:15" ht="15.75" thickBot="1" x14ac:dyDescent="0.3">
      <c r="B43" s="5">
        <f t="shared" si="1"/>
        <v>60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49.2</v>
      </c>
      <c r="H43" s="5">
        <f t="shared" si="7"/>
        <v>1.3231603313013096E-15</v>
      </c>
      <c r="I43" s="5">
        <f t="shared" si="8"/>
        <v>49.2</v>
      </c>
      <c r="J43" s="5">
        <f t="shared" si="9"/>
        <v>1.5408841992418048E-15</v>
      </c>
      <c r="K43" s="7">
        <f>_xll.Interpolate($E$8:$E$20,$F$8:$F$20,$J43,0,1,0,0)</f>
        <v>5.2393122833411758E-17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3.8999200000000007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7.377288986008204</v>
      </c>
    </row>
  </sheetData>
  <pageMargins left="0.7" right="0.7" top="0.78740157499999996" bottom="0.78740157499999996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65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65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75.8</v>
      </c>
      <c r="H25" s="5">
        <f>F25</f>
        <v>0</v>
      </c>
      <c r="I25" s="5">
        <f>SQRT(G25^2+H25^2)</f>
        <v>75.8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7.8875057988165675</v>
      </c>
    </row>
    <row r="26" spans="2:15" x14ac:dyDescent="0.25">
      <c r="B26" s="5">
        <f t="shared" si="1"/>
        <v>65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75.63592373253185</v>
      </c>
      <c r="H26" s="5">
        <f t="shared" ref="H26:H43" si="7">F26</f>
        <v>1.8754003188028476</v>
      </c>
      <c r="I26" s="5">
        <f t="shared" ref="I26:I43" si="8">SQRT(G26^2+H26^2)</f>
        <v>75.659170529613533</v>
      </c>
      <c r="J26" s="5">
        <f t="shared" ref="J26:J43" si="9">ATAN(H26/G26)*180/PI()</f>
        <v>1.420363571783313</v>
      </c>
      <c r="K26" s="7">
        <f>_xll.Interpolate($E$8:$E$20,$F$8:$F$20,$J26,0,1,0,0)</f>
        <v>0.11817546597765187</v>
      </c>
      <c r="L26" s="7">
        <f t="shared" si="3"/>
        <v>5.9181754659776518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8.0183364511364594</v>
      </c>
    </row>
    <row r="27" spans="2:15" x14ac:dyDescent="0.25">
      <c r="B27" s="5">
        <f t="shared" si="1"/>
        <v>65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75.148680304487812</v>
      </c>
      <c r="H27" s="5">
        <f t="shared" si="7"/>
        <v>3.6938175479172224</v>
      </c>
      <c r="I27" s="5">
        <f t="shared" si="8"/>
        <v>75.239407490911404</v>
      </c>
      <c r="J27" s="5">
        <f t="shared" si="9"/>
        <v>2.8140209023968388</v>
      </c>
      <c r="K27" s="7">
        <f>_xll.Interpolate($E$8:$E$20,$F$8:$F$20,$J27,0,1,0,0)</f>
        <v>0.35970829999314841</v>
      </c>
      <c r="L27" s="7">
        <f t="shared" si="3"/>
        <v>6.1597082999931478</v>
      </c>
      <c r="M27" s="4">
        <v>10</v>
      </c>
      <c r="N27" s="10">
        <f t="shared" si="10"/>
        <v>5.5555555555555552E-2</v>
      </c>
      <c r="O27" s="7">
        <f t="shared" si="11"/>
        <v>8.2532341498937782</v>
      </c>
    </row>
    <row r="28" spans="2:15" x14ac:dyDescent="0.25">
      <c r="B28" s="5">
        <f t="shared" si="1"/>
        <v>65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74.353074360871943</v>
      </c>
      <c r="H28" s="5">
        <f t="shared" si="7"/>
        <v>5.3999999999999995</v>
      </c>
      <c r="I28" s="5">
        <f t="shared" si="8"/>
        <v>74.548907885450291</v>
      </c>
      <c r="J28" s="5">
        <f t="shared" si="9"/>
        <v>4.153896053468948</v>
      </c>
      <c r="K28" s="7">
        <f>_xll.Interpolate($E$8:$E$20,$F$8:$F$20,$J28,0,1,0,0)</f>
        <v>0.67609516256918134</v>
      </c>
      <c r="L28" s="7">
        <f t="shared" si="3"/>
        <v>6.4760951625691812</v>
      </c>
      <c r="M28" s="4">
        <v>10</v>
      </c>
      <c r="N28" s="10">
        <f t="shared" si="10"/>
        <v>5.5555555555555552E-2</v>
      </c>
      <c r="O28" s="7">
        <f t="shared" si="11"/>
        <v>8.5186167461973739</v>
      </c>
    </row>
    <row r="29" spans="2:15" x14ac:dyDescent="0.25">
      <c r="B29" s="5">
        <f t="shared" si="1"/>
        <v>65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73.273279985684965</v>
      </c>
      <c r="H29" s="5">
        <f t="shared" si="7"/>
        <v>6.9421061846146248</v>
      </c>
      <c r="I29" s="5">
        <f t="shared" si="8"/>
        <v>73.601402147914584</v>
      </c>
      <c r="J29" s="5">
        <f t="shared" si="9"/>
        <v>5.4122000949794842</v>
      </c>
      <c r="K29" s="7">
        <f>_xll.Interpolate($E$8:$E$20,$F$8:$F$20,$J29,0,1,0,0)</f>
        <v>1.0197956590244466</v>
      </c>
      <c r="L29" s="7">
        <f t="shared" si="3"/>
        <v>6.8197956590244466</v>
      </c>
      <c r="M29" s="4">
        <v>10</v>
      </c>
      <c r="N29" s="10">
        <f t="shared" si="10"/>
        <v>5.5555555555555552E-2</v>
      </c>
      <c r="O29" s="7">
        <f t="shared" si="11"/>
        <v>8.7441344109447954</v>
      </c>
    </row>
    <row r="30" spans="2:15" x14ac:dyDescent="0.25">
      <c r="B30" s="5">
        <f t="shared" si="1"/>
        <v>65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71.94210618461463</v>
      </c>
      <c r="H30" s="5">
        <f t="shared" si="7"/>
        <v>8.2732799856849635</v>
      </c>
      <c r="I30" s="5">
        <f t="shared" si="8"/>
        <v>72.41625372801262</v>
      </c>
      <c r="J30" s="5">
        <f t="shared" si="9"/>
        <v>6.5601474900441028</v>
      </c>
      <c r="K30" s="7">
        <f>_xll.Interpolate($E$8:$E$20,$F$8:$F$20,$J30,0,1,0,0)</f>
        <v>1.3515021857725906</v>
      </c>
      <c r="L30" s="7">
        <f t="shared" si="3"/>
        <v>7.1515021857725909</v>
      </c>
      <c r="M30" s="4">
        <v>10</v>
      </c>
      <c r="N30" s="10">
        <f t="shared" si="10"/>
        <v>5.5555555555555552E-2</v>
      </c>
      <c r="O30" s="7">
        <f t="shared" si="11"/>
        <v>8.8765186584013058</v>
      </c>
    </row>
    <row r="31" spans="2:15" x14ac:dyDescent="0.25">
      <c r="B31" s="5">
        <f t="shared" si="1"/>
        <v>65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70.400000000000006</v>
      </c>
      <c r="H31" s="5">
        <f t="shared" si="7"/>
        <v>9.353074360871938</v>
      </c>
      <c r="I31" s="5">
        <f t="shared" si="8"/>
        <v>71.018589115808268</v>
      </c>
      <c r="J31" s="5">
        <f t="shared" si="9"/>
        <v>7.567779785358864</v>
      </c>
      <c r="K31" s="7">
        <f>_xll.Interpolate($E$8:$E$20,$F$8:$F$20,$J31,0,1,0,0)</f>
        <v>1.6409968367504386</v>
      </c>
      <c r="L31" s="7">
        <f t="shared" si="3"/>
        <v>7.440996836750438</v>
      </c>
      <c r="M31" s="4">
        <v>10</v>
      </c>
      <c r="N31" s="10">
        <f t="shared" si="10"/>
        <v>5.5555555555555552E-2</v>
      </c>
      <c r="O31" s="7">
        <f t="shared" si="11"/>
        <v>8.8827714285699351</v>
      </c>
    </row>
    <row r="32" spans="2:15" x14ac:dyDescent="0.25">
      <c r="B32" s="5">
        <f t="shared" si="1"/>
        <v>65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68.69381754791722</v>
      </c>
      <c r="H32" s="5">
        <f t="shared" si="7"/>
        <v>10.14868030448781</v>
      </c>
      <c r="I32" s="5">
        <f t="shared" si="8"/>
        <v>69.439443266987951</v>
      </c>
      <c r="J32" s="5">
        <f t="shared" si="9"/>
        <v>8.4039669480106944</v>
      </c>
      <c r="K32" s="7">
        <f>_xll.Interpolate($E$8:$E$20,$F$8:$F$20,$J32,0,1,0,0)</f>
        <v>1.8702713657583998</v>
      </c>
      <c r="L32" s="7">
        <f t="shared" si="3"/>
        <v>7.6702713657583992</v>
      </c>
      <c r="M32" s="4">
        <v>10</v>
      </c>
      <c r="N32" s="10">
        <f t="shared" si="10"/>
        <v>5.5555555555555552E-2</v>
      </c>
      <c r="O32" s="7">
        <f t="shared" si="11"/>
        <v>8.7537971025532748</v>
      </c>
    </row>
    <row r="33" spans="2:15" x14ac:dyDescent="0.25">
      <c r="B33" s="5">
        <f t="shared" si="1"/>
        <v>65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66.875400318802846</v>
      </c>
      <c r="H33" s="5">
        <f t="shared" si="7"/>
        <v>10.635923732531847</v>
      </c>
      <c r="I33" s="5">
        <f t="shared" si="8"/>
        <v>67.715892089260478</v>
      </c>
      <c r="J33" s="5">
        <f t="shared" si="9"/>
        <v>9.0366881004253194</v>
      </c>
      <c r="K33" s="7">
        <f>_xll.Interpolate($E$8:$E$20,$F$8:$F$20,$J33,0,1,0,0)</f>
        <v>2.0327521428140285</v>
      </c>
      <c r="L33" s="7">
        <f t="shared" si="3"/>
        <v>7.8327521428140283</v>
      </c>
      <c r="M33" s="4">
        <v>10</v>
      </c>
      <c r="N33" s="10">
        <f t="shared" si="10"/>
        <v>5.5555555555555552E-2</v>
      </c>
      <c r="O33" s="7">
        <f t="shared" si="11"/>
        <v>8.5009777457687381</v>
      </c>
    </row>
    <row r="34" spans="2:15" x14ac:dyDescent="0.25">
      <c r="B34" s="5">
        <f t="shared" si="1"/>
        <v>65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65</v>
      </c>
      <c r="H34" s="5">
        <f t="shared" si="7"/>
        <v>10.8</v>
      </c>
      <c r="I34" s="5">
        <f t="shared" si="8"/>
        <v>65.891122315528975</v>
      </c>
      <c r="J34" s="5">
        <f t="shared" si="9"/>
        <v>9.4337315020588122</v>
      </c>
      <c r="K34" s="7">
        <f>_xll.Interpolate($E$8:$E$20,$F$8:$F$20,$J34,0,1,0,0)</f>
        <v>2.126921024982412</v>
      </c>
      <c r="L34" s="7">
        <f t="shared" si="3"/>
        <v>7.9269210249824118</v>
      </c>
      <c r="M34" s="4">
        <v>10</v>
      </c>
      <c r="N34" s="10">
        <f t="shared" si="10"/>
        <v>5.5555555555555552E-2</v>
      </c>
      <c r="O34" s="7">
        <f t="shared" si="11"/>
        <v>8.1457603311016893</v>
      </c>
    </row>
    <row r="35" spans="2:15" x14ac:dyDescent="0.25">
      <c r="B35" s="5">
        <f t="shared" si="1"/>
        <v>65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63.124599681197154</v>
      </c>
      <c r="H35" s="5">
        <f t="shared" si="7"/>
        <v>10.635923732531847</v>
      </c>
      <c r="I35" s="5">
        <f t="shared" si="8"/>
        <v>64.01435744077753</v>
      </c>
      <c r="J35" s="5">
        <f t="shared" si="9"/>
        <v>9.563990762622149</v>
      </c>
      <c r="K35" s="7">
        <f>_xll.Interpolate($E$8:$E$20,$F$8:$F$20,$J35,0,1,0,0)</f>
        <v>2.1566687259914459</v>
      </c>
      <c r="L35" s="7">
        <f t="shared" si="3"/>
        <v>7.9566687259914453</v>
      </c>
      <c r="M35" s="4">
        <v>10</v>
      </c>
      <c r="N35" s="10">
        <f t="shared" si="10"/>
        <v>5.5555555555555552E-2</v>
      </c>
      <c r="O35" s="7">
        <f t="shared" si="11"/>
        <v>7.7171926932592196</v>
      </c>
    </row>
    <row r="36" spans="2:15" x14ac:dyDescent="0.25">
      <c r="B36" s="5">
        <f t="shared" si="1"/>
        <v>65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61.30618245208278</v>
      </c>
      <c r="H36" s="5">
        <f t="shared" si="7"/>
        <v>10.148680304487812</v>
      </c>
      <c r="I36" s="5">
        <f t="shared" si="8"/>
        <v>62.140515919734376</v>
      </c>
      <c r="J36" s="5">
        <f t="shared" si="9"/>
        <v>9.3995520981666516</v>
      </c>
      <c r="K36" s="7">
        <f>_xll.Interpolate($E$8:$E$20,$F$8:$F$20,$J36,0,1,0,0)</f>
        <v>2.1190215496209377</v>
      </c>
      <c r="L36" s="7">
        <f t="shared" si="3"/>
        <v>7.919021549620938</v>
      </c>
      <c r="M36" s="4">
        <v>10</v>
      </c>
      <c r="N36" s="10">
        <f t="shared" si="10"/>
        <v>5.5555555555555552E-2</v>
      </c>
      <c r="O36" s="7">
        <f t="shared" si="11"/>
        <v>7.2375990583654604</v>
      </c>
    </row>
    <row r="37" spans="2:15" x14ac:dyDescent="0.25">
      <c r="B37" s="5">
        <f t="shared" si="1"/>
        <v>65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59.6</v>
      </c>
      <c r="H37" s="5">
        <f t="shared" si="7"/>
        <v>9.353074360871938</v>
      </c>
      <c r="I37" s="5">
        <f t="shared" si="8"/>
        <v>60.329428971274048</v>
      </c>
      <c r="J37" s="5">
        <f t="shared" si="9"/>
        <v>8.9187312977677884</v>
      </c>
      <c r="K37" s="7">
        <f>_xll.Interpolate($E$8:$E$20,$F$8:$F$20,$J37,0,1,0,0)</f>
        <v>2.0032845382081623</v>
      </c>
      <c r="L37" s="7">
        <f t="shared" si="3"/>
        <v>7.8032845382081621</v>
      </c>
      <c r="M37" s="4">
        <v>10</v>
      </c>
      <c r="N37" s="10">
        <f t="shared" si="10"/>
        <v>5.5555555555555552E-2</v>
      </c>
      <c r="O37" s="7">
        <f t="shared" si="11"/>
        <v>6.7221648607441322</v>
      </c>
    </row>
    <row r="38" spans="2:15" x14ac:dyDescent="0.25">
      <c r="B38" s="5">
        <f t="shared" si="1"/>
        <v>65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58.057893815385377</v>
      </c>
      <c r="H38" s="5">
        <f t="shared" si="7"/>
        <v>8.2732799856849635</v>
      </c>
      <c r="I38" s="5">
        <f t="shared" si="8"/>
        <v>58.644404643581289</v>
      </c>
      <c r="J38" s="5">
        <f t="shared" si="9"/>
        <v>8.1100769595461415</v>
      </c>
      <c r="K38" s="7">
        <f>_xll.Interpolate($E$8:$E$20,$F$8:$F$20,$J38,0,1,0,0)</f>
        <v>1.7918827340414325</v>
      </c>
      <c r="L38" s="7">
        <f t="shared" si="3"/>
        <v>7.5918827340414321</v>
      </c>
      <c r="M38" s="4">
        <v>10</v>
      </c>
      <c r="N38" s="10">
        <f t="shared" si="10"/>
        <v>5.5555555555555552E-2</v>
      </c>
      <c r="O38" s="7">
        <f t="shared" si="11"/>
        <v>6.1798216480265333</v>
      </c>
    </row>
    <row r="39" spans="2:15" x14ac:dyDescent="0.25">
      <c r="B39" s="5">
        <f t="shared" si="1"/>
        <v>65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56.726720014315035</v>
      </c>
      <c r="H39" s="5">
        <f t="shared" si="7"/>
        <v>6.9421061846146266</v>
      </c>
      <c r="I39" s="5">
        <f t="shared" si="8"/>
        <v>57.149922150961451</v>
      </c>
      <c r="J39" s="5">
        <f t="shared" si="9"/>
        <v>6.9770542427281343</v>
      </c>
      <c r="K39" s="7">
        <f>_xll.Interpolate($E$8:$E$20,$F$8:$F$20,$J39,0,1,0,0)</f>
        <v>1.4730236872092974</v>
      </c>
      <c r="L39" s="7">
        <f t="shared" si="3"/>
        <v>7.2730236872092977</v>
      </c>
      <c r="M39" s="4">
        <v>10</v>
      </c>
      <c r="N39" s="10">
        <f t="shared" si="10"/>
        <v>5.5555555555555552E-2</v>
      </c>
      <c r="O39" s="7">
        <f t="shared" si="11"/>
        <v>5.6223719743079759</v>
      </c>
    </row>
    <row r="40" spans="2:15" x14ac:dyDescent="0.25">
      <c r="B40" s="5">
        <f t="shared" si="1"/>
        <v>65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55.646925639128064</v>
      </c>
      <c r="H40" s="5">
        <f t="shared" si="7"/>
        <v>5.3999999999999995</v>
      </c>
      <c r="I40" s="5">
        <f t="shared" si="8"/>
        <v>55.908320785788661</v>
      </c>
      <c r="J40" s="5">
        <f t="shared" si="9"/>
        <v>5.5426508324527424</v>
      </c>
      <c r="K40" s="7">
        <f>_xll.Interpolate($E$8:$E$20,$F$8:$F$20,$J40,0,1,0,0)</f>
        <v>1.0569478546668332</v>
      </c>
      <c r="L40" s="7">
        <f t="shared" si="3"/>
        <v>6.8569478546668332</v>
      </c>
      <c r="M40" s="4">
        <v>10</v>
      </c>
      <c r="N40" s="10">
        <f t="shared" si="10"/>
        <v>5.5555555555555552E-2</v>
      </c>
      <c r="O40" s="7">
        <f t="shared" si="11"/>
        <v>5.0729085138944585</v>
      </c>
    </row>
    <row r="41" spans="2:15" x14ac:dyDescent="0.25">
      <c r="B41" s="5">
        <f t="shared" si="1"/>
        <v>65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54.851319695512188</v>
      </c>
      <c r="H41" s="5">
        <f t="shared" si="7"/>
        <v>3.6938175479172242</v>
      </c>
      <c r="I41" s="5">
        <f t="shared" si="8"/>
        <v>54.975554207452831</v>
      </c>
      <c r="J41" s="5">
        <f t="shared" si="9"/>
        <v>3.8526164134051184</v>
      </c>
      <c r="K41" s="7">
        <f>_xll.Interpolate($E$8:$E$20,$F$8:$F$20,$J41,0,1,0,0)</f>
        <v>0.59927711371055936</v>
      </c>
      <c r="L41" s="7">
        <f t="shared" si="3"/>
        <v>6.3992771137105589</v>
      </c>
      <c r="M41" s="4">
        <v>10</v>
      </c>
      <c r="N41" s="10">
        <f t="shared" si="10"/>
        <v>5.5555555555555552E-2</v>
      </c>
      <c r="O41" s="7">
        <f t="shared" si="11"/>
        <v>4.5776589820299876</v>
      </c>
    </row>
    <row r="42" spans="2:15" x14ac:dyDescent="0.25">
      <c r="B42" s="5">
        <f t="shared" si="1"/>
        <v>65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54.36407626746815</v>
      </c>
      <c r="H42" s="5">
        <f t="shared" si="7"/>
        <v>1.8754003188028472</v>
      </c>
      <c r="I42" s="5">
        <f t="shared" si="8"/>
        <v>54.396414539662999</v>
      </c>
      <c r="J42" s="5">
        <f t="shared" si="9"/>
        <v>1.9757519385532221</v>
      </c>
      <c r="K42" s="7">
        <f>_xll.Interpolate($E$8:$E$20,$F$8:$F$20,$J42,0,1,0,0)</f>
        <v>0.20216133294153588</v>
      </c>
      <c r="L42" s="7">
        <f t="shared" si="3"/>
        <v>6.0021613329415358</v>
      </c>
      <c r="M42" s="4">
        <v>10</v>
      </c>
      <c r="N42" s="10">
        <f t="shared" si="10"/>
        <v>5.5555555555555552E-2</v>
      </c>
      <c r="O42" s="7">
        <f t="shared" si="11"/>
        <v>4.2036011379349034</v>
      </c>
    </row>
    <row r="43" spans="2:15" ht="15.75" thickBot="1" x14ac:dyDescent="0.3">
      <c r="B43" s="5">
        <f t="shared" si="1"/>
        <v>65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54.2</v>
      </c>
      <c r="H43" s="5">
        <f t="shared" si="7"/>
        <v>1.3231603313013096E-15</v>
      </c>
      <c r="I43" s="5">
        <f t="shared" si="8"/>
        <v>54.2</v>
      </c>
      <c r="J43" s="5">
        <f t="shared" si="9"/>
        <v>1.3987362103818596E-15</v>
      </c>
      <c r="K43" s="7">
        <f>_xll.Interpolate($E$8:$E$20,$F$8:$F$20,$J43,0,1,0,0)</f>
        <v>5.0267763320810614E-17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4.032736568047337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7.2215326153645547</v>
      </c>
    </row>
  </sheetData>
  <pageMargins left="0.7" right="0.7" top="0.78740157499999996" bottom="0.78740157499999996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70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70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80.8</v>
      </c>
      <c r="H25" s="5">
        <f>F25</f>
        <v>0</v>
      </c>
      <c r="I25" s="5">
        <f>SQRT(G25^2+H25^2)</f>
        <v>80.8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7.7277779591836726</v>
      </c>
    </row>
    <row r="26" spans="2:15" x14ac:dyDescent="0.25">
      <c r="B26" s="5">
        <f t="shared" si="1"/>
        <v>70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80.63592373253185</v>
      </c>
      <c r="H26" s="5">
        <f t="shared" ref="H26:H43" si="7">F26</f>
        <v>1.8754003188028476</v>
      </c>
      <c r="I26" s="5">
        <f t="shared" ref="I26:I43" si="8">SQRT(G26^2+H26^2)</f>
        <v>80.657729465652949</v>
      </c>
      <c r="J26" s="5">
        <f t="shared" ref="J26:J43" si="9">ATAN(H26/G26)*180/PI()</f>
        <v>1.3323237357407649</v>
      </c>
      <c r="K26" s="7">
        <f>_xll.Interpolate($E$8:$E$20,$F$8:$F$20,$J26,0,1,0,0)</f>
        <v>0.10681227298642085</v>
      </c>
      <c r="L26" s="7">
        <f t="shared" si="3"/>
        <v>5.9068122729864205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7.8424015098889663</v>
      </c>
    </row>
    <row r="27" spans="2:15" x14ac:dyDescent="0.25">
      <c r="B27" s="5">
        <f t="shared" si="1"/>
        <v>70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80.148680304487812</v>
      </c>
      <c r="H27" s="5">
        <f t="shared" si="7"/>
        <v>3.6938175479172224</v>
      </c>
      <c r="I27" s="5">
        <f t="shared" si="8"/>
        <v>80.233753761296086</v>
      </c>
      <c r="J27" s="5">
        <f t="shared" si="9"/>
        <v>2.6387272151855252</v>
      </c>
      <c r="K27" s="7">
        <f>_xll.Interpolate($E$8:$E$20,$F$8:$F$20,$J27,0,1,0,0)</f>
        <v>0.32353632511159958</v>
      </c>
      <c r="L27" s="7">
        <f t="shared" si="3"/>
        <v>6.1235363251115995</v>
      </c>
      <c r="M27" s="4">
        <v>10</v>
      </c>
      <c r="N27" s="10">
        <f t="shared" si="10"/>
        <v>5.5555555555555552E-2</v>
      </c>
      <c r="O27" s="7">
        <f t="shared" si="11"/>
        <v>8.0448961264315226</v>
      </c>
    </row>
    <row r="28" spans="2:15" x14ac:dyDescent="0.25">
      <c r="B28" s="5">
        <f t="shared" si="1"/>
        <v>70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79.353074360871943</v>
      </c>
      <c r="H28" s="5">
        <f t="shared" si="7"/>
        <v>5.3999999999999995</v>
      </c>
      <c r="I28" s="5">
        <f t="shared" si="8"/>
        <v>79.536597931531318</v>
      </c>
      <c r="J28" s="5">
        <f t="shared" si="9"/>
        <v>3.8929927360917365</v>
      </c>
      <c r="K28" s="7">
        <f>_xll.Interpolate($E$8:$E$20,$F$8:$F$20,$J28,0,1,0,0)</f>
        <v>0.60949600572174301</v>
      </c>
      <c r="L28" s="7">
        <f t="shared" si="3"/>
        <v>6.4094960057217429</v>
      </c>
      <c r="M28" s="4">
        <v>10</v>
      </c>
      <c r="N28" s="10">
        <f t="shared" si="10"/>
        <v>5.5555555555555552E-2</v>
      </c>
      <c r="O28" s="7">
        <f t="shared" si="11"/>
        <v>8.2748822506440263</v>
      </c>
    </row>
    <row r="29" spans="2:15" x14ac:dyDescent="0.25">
      <c r="B29" s="5">
        <f t="shared" si="1"/>
        <v>70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78.273279985684965</v>
      </c>
      <c r="H29" s="5">
        <f t="shared" si="7"/>
        <v>6.9421061846146248</v>
      </c>
      <c r="I29" s="5">
        <f t="shared" si="8"/>
        <v>78.580526837098105</v>
      </c>
      <c r="J29" s="5">
        <f t="shared" si="9"/>
        <v>5.0683370758768138</v>
      </c>
      <c r="K29" s="7">
        <f>_xll.Interpolate($E$8:$E$20,$F$8:$F$20,$J29,0,1,0,0)</f>
        <v>0.92331012935050627</v>
      </c>
      <c r="L29" s="7">
        <f t="shared" si="3"/>
        <v>6.723310129350506</v>
      </c>
      <c r="M29" s="4">
        <v>10</v>
      </c>
      <c r="N29" s="10">
        <f t="shared" si="10"/>
        <v>5.5555555555555552E-2</v>
      </c>
      <c r="O29" s="7">
        <f t="shared" si="11"/>
        <v>8.4726045562457379</v>
      </c>
    </row>
    <row r="30" spans="2:15" x14ac:dyDescent="0.25">
      <c r="B30" s="5">
        <f t="shared" si="1"/>
        <v>70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76.94210618461463</v>
      </c>
      <c r="H30" s="5">
        <f t="shared" si="7"/>
        <v>8.2732799856849635</v>
      </c>
      <c r="I30" s="5">
        <f t="shared" si="8"/>
        <v>77.385624413362777</v>
      </c>
      <c r="J30" s="5">
        <f t="shared" si="9"/>
        <v>6.1372082722762098</v>
      </c>
      <c r="K30" s="7">
        <f>_xll.Interpolate($E$8:$E$20,$F$8:$F$20,$J30,0,1,0,0)</f>
        <v>1.2291021592097542</v>
      </c>
      <c r="L30" s="7">
        <f t="shared" si="3"/>
        <v>7.0291021592097538</v>
      </c>
      <c r="M30" s="4">
        <v>10</v>
      </c>
      <c r="N30" s="10">
        <f t="shared" si="10"/>
        <v>5.5555555555555552E-2</v>
      </c>
      <c r="O30" s="7">
        <f t="shared" si="11"/>
        <v>8.590617011432931</v>
      </c>
    </row>
    <row r="31" spans="2:15" x14ac:dyDescent="0.25">
      <c r="B31" s="5">
        <f t="shared" si="1"/>
        <v>70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75.400000000000006</v>
      </c>
      <c r="H31" s="5">
        <f t="shared" si="7"/>
        <v>9.353074360871938</v>
      </c>
      <c r="I31" s="5">
        <f t="shared" si="8"/>
        <v>75.977891521152401</v>
      </c>
      <c r="J31" s="5">
        <f t="shared" si="9"/>
        <v>7.0711952578493893</v>
      </c>
      <c r="K31" s="7">
        <f>_xll.Interpolate($E$8:$E$20,$F$8:$F$20,$J31,0,1,0,0)</f>
        <v>1.5000960965303811</v>
      </c>
      <c r="L31" s="7">
        <f t="shared" si="3"/>
        <v>7.3000960965303809</v>
      </c>
      <c r="M31" s="4">
        <v>10</v>
      </c>
      <c r="N31" s="10">
        <f t="shared" si="10"/>
        <v>5.5555555555555552E-2</v>
      </c>
      <c r="O31" s="7">
        <f t="shared" si="11"/>
        <v>8.6001687205459501</v>
      </c>
    </row>
    <row r="32" spans="2:15" x14ac:dyDescent="0.25">
      <c r="B32" s="5">
        <f t="shared" si="1"/>
        <v>70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73.69381754791722</v>
      </c>
      <c r="H32" s="5">
        <f t="shared" si="7"/>
        <v>10.14868030448781</v>
      </c>
      <c r="I32" s="5">
        <f t="shared" si="8"/>
        <v>74.38934370397692</v>
      </c>
      <c r="J32" s="5">
        <f t="shared" si="9"/>
        <v>7.8411175105186537</v>
      </c>
      <c r="K32" s="7">
        <f>_xll.Interpolate($E$8:$E$20,$F$8:$F$20,$J32,0,1,0,0)</f>
        <v>1.7177301121888409</v>
      </c>
      <c r="L32" s="7">
        <f t="shared" si="3"/>
        <v>7.5177301121888407</v>
      </c>
      <c r="M32" s="4">
        <v>10</v>
      </c>
      <c r="N32" s="10">
        <f t="shared" si="10"/>
        <v>5.5555555555555552E-2</v>
      </c>
      <c r="O32" s="7">
        <f t="shared" si="11"/>
        <v>8.4900862994404616</v>
      </c>
    </row>
    <row r="33" spans="2:15" x14ac:dyDescent="0.25">
      <c r="B33" s="5">
        <f t="shared" si="1"/>
        <v>70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71.875400318802846</v>
      </c>
      <c r="H33" s="5">
        <f t="shared" si="7"/>
        <v>10.635923732531847</v>
      </c>
      <c r="I33" s="5">
        <f t="shared" si="8"/>
        <v>72.658076251937743</v>
      </c>
      <c r="J33" s="5">
        <f t="shared" si="9"/>
        <v>8.4173870615573527</v>
      </c>
      <c r="K33" s="7">
        <f>_xll.Interpolate($E$8:$E$20,$F$8:$F$20,$J33,0,1,0,0)</f>
        <v>1.8738083922178985</v>
      </c>
      <c r="L33" s="7">
        <f t="shared" si="3"/>
        <v>7.6738083922178983</v>
      </c>
      <c r="M33" s="4">
        <v>10</v>
      </c>
      <c r="N33" s="10">
        <f t="shared" si="10"/>
        <v>5.5555555555555552E-2</v>
      </c>
      <c r="O33" s="7">
        <f t="shared" si="11"/>
        <v>8.2676610023395192</v>
      </c>
    </row>
    <row r="34" spans="2:15" x14ac:dyDescent="0.25">
      <c r="B34" s="5">
        <f t="shared" si="1"/>
        <v>70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70</v>
      </c>
      <c r="H34" s="5">
        <f t="shared" si="7"/>
        <v>10.8</v>
      </c>
      <c r="I34" s="5">
        <f t="shared" si="8"/>
        <v>70.828242954346962</v>
      </c>
      <c r="J34" s="5">
        <f t="shared" si="9"/>
        <v>8.7707632827321582</v>
      </c>
      <c r="K34" s="7">
        <f>_xll.Interpolate($E$8:$E$20,$F$8:$F$20,$J34,0,1,0,0)</f>
        <v>1.9656093458023356</v>
      </c>
      <c r="L34" s="7">
        <f t="shared" si="3"/>
        <v>7.7656093458023356</v>
      </c>
      <c r="M34" s="4">
        <v>10</v>
      </c>
      <c r="N34" s="10">
        <f t="shared" si="10"/>
        <v>5.5555555555555552E-2</v>
      </c>
      <c r="O34" s="7">
        <f t="shared" si="11"/>
        <v>7.9504625445971078</v>
      </c>
    </row>
    <row r="35" spans="2:15" x14ac:dyDescent="0.25">
      <c r="B35" s="5">
        <f t="shared" si="1"/>
        <v>70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68.124599681197154</v>
      </c>
      <c r="H35" s="5">
        <f t="shared" si="7"/>
        <v>10.635923732531847</v>
      </c>
      <c r="I35" s="5">
        <f t="shared" si="8"/>
        <v>68.949865521026226</v>
      </c>
      <c r="J35" s="5">
        <f t="shared" si="9"/>
        <v>8.8736435982071082</v>
      </c>
      <c r="K35" s="7">
        <f>_xll.Interpolate($E$8:$E$20,$F$8:$F$20,$J35,0,1,0,0)</f>
        <v>1.9918522290913914</v>
      </c>
      <c r="L35" s="7">
        <f t="shared" si="3"/>
        <v>7.7918522290913916</v>
      </c>
      <c r="M35" s="4">
        <v>10</v>
      </c>
      <c r="N35" s="10">
        <f t="shared" si="10"/>
        <v>5.5555555555555552E-2</v>
      </c>
      <c r="O35" s="7">
        <f t="shared" si="11"/>
        <v>7.5598203397793196</v>
      </c>
    </row>
    <row r="36" spans="2:15" x14ac:dyDescent="0.25">
      <c r="B36" s="5">
        <f t="shared" si="1"/>
        <v>70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66.30618245208278</v>
      </c>
      <c r="H36" s="5">
        <f t="shared" si="7"/>
        <v>10.148680304487812</v>
      </c>
      <c r="I36" s="5">
        <f t="shared" si="8"/>
        <v>67.078353761042692</v>
      </c>
      <c r="J36" s="5">
        <f t="shared" si="9"/>
        <v>8.7020336699879088</v>
      </c>
      <c r="K36" s="7">
        <f>_xll.Interpolate($E$8:$E$20,$F$8:$F$20,$J36,0,1,0,0)</f>
        <v>1.9479561603708637</v>
      </c>
      <c r="L36" s="7">
        <f t="shared" si="3"/>
        <v>7.7479561603708635</v>
      </c>
      <c r="M36" s="4">
        <v>10</v>
      </c>
      <c r="N36" s="10">
        <f t="shared" si="10"/>
        <v>5.5555555555555552E-2</v>
      </c>
      <c r="O36" s="7">
        <f t="shared" si="11"/>
        <v>7.1146881005650879</v>
      </c>
    </row>
    <row r="37" spans="2:15" x14ac:dyDescent="0.25">
      <c r="B37" s="5">
        <f t="shared" si="1"/>
        <v>70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64.600000000000009</v>
      </c>
      <c r="H37" s="5">
        <f t="shared" si="7"/>
        <v>9.353074360871938</v>
      </c>
      <c r="I37" s="5">
        <f t="shared" si="8"/>
        <v>65.273578115497855</v>
      </c>
      <c r="J37" s="5">
        <f t="shared" si="9"/>
        <v>8.2382901040222265</v>
      </c>
      <c r="K37" s="7">
        <f>_xll.Interpolate($E$8:$E$20,$F$8:$F$20,$J37,0,1,0,0)</f>
        <v>1.8262996005211694</v>
      </c>
      <c r="L37" s="7">
        <f t="shared" si="3"/>
        <v>7.6262996005211692</v>
      </c>
      <c r="M37" s="4">
        <v>10</v>
      </c>
      <c r="N37" s="10">
        <f t="shared" si="10"/>
        <v>5.5555555555555552E-2</v>
      </c>
      <c r="O37" s="7">
        <f t="shared" si="11"/>
        <v>6.6312075775437789</v>
      </c>
    </row>
    <row r="38" spans="2:15" x14ac:dyDescent="0.25">
      <c r="B38" s="5">
        <f t="shared" si="1"/>
        <v>70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63.057893815385377</v>
      </c>
      <c r="H38" s="5">
        <f t="shared" si="7"/>
        <v>8.2732799856849635</v>
      </c>
      <c r="I38" s="5">
        <f t="shared" si="8"/>
        <v>63.598310780664235</v>
      </c>
      <c r="J38" s="5">
        <f t="shared" si="9"/>
        <v>7.4745893301482322</v>
      </c>
      <c r="K38" s="7">
        <f>_xll.Interpolate($E$8:$E$20,$F$8:$F$20,$J38,0,1,0,0)</f>
        <v>1.6147021051802775</v>
      </c>
      <c r="L38" s="7">
        <f t="shared" si="3"/>
        <v>7.4147021051802771</v>
      </c>
      <c r="M38" s="4">
        <v>10</v>
      </c>
      <c r="N38" s="10">
        <f t="shared" si="10"/>
        <v>5.5555555555555552E-2</v>
      </c>
      <c r="O38" s="7">
        <f t="shared" si="11"/>
        <v>6.1205265839038763</v>
      </c>
    </row>
    <row r="39" spans="2:15" x14ac:dyDescent="0.25">
      <c r="B39" s="5">
        <f t="shared" si="1"/>
        <v>70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61.726720014315035</v>
      </c>
      <c r="H39" s="5">
        <f t="shared" si="7"/>
        <v>6.9421061846146266</v>
      </c>
      <c r="I39" s="5">
        <f t="shared" si="8"/>
        <v>62.115865944250544</v>
      </c>
      <c r="J39" s="5">
        <f t="shared" si="9"/>
        <v>6.4168161661831276</v>
      </c>
      <c r="K39" s="7">
        <f>_xll.Interpolate($E$8:$E$20,$F$8:$F$20,$J39,0,1,0,0)</f>
        <v>1.3099223507923998</v>
      </c>
      <c r="L39" s="7">
        <f t="shared" si="3"/>
        <v>7.1099223507923996</v>
      </c>
      <c r="M39" s="4">
        <v>10</v>
      </c>
      <c r="N39" s="10">
        <f t="shared" si="10"/>
        <v>5.5555555555555552E-2</v>
      </c>
      <c r="O39" s="7">
        <f t="shared" si="11"/>
        <v>5.5985281432729161</v>
      </c>
    </row>
    <row r="40" spans="2:15" x14ac:dyDescent="0.25">
      <c r="B40" s="5">
        <f t="shared" si="1"/>
        <v>70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60.646925639128064</v>
      </c>
      <c r="H40" s="5">
        <f t="shared" si="7"/>
        <v>5.3999999999999995</v>
      </c>
      <c r="I40" s="5">
        <f t="shared" si="8"/>
        <v>60.886858922742341</v>
      </c>
      <c r="J40" s="5">
        <f t="shared" si="9"/>
        <v>5.0881957842365351</v>
      </c>
      <c r="K40" s="7">
        <f>_xll.Interpolate($E$8:$E$20,$F$8:$F$20,$J40,0,1,0,0)</f>
        <v>0.9288252893768485</v>
      </c>
      <c r="L40" s="7">
        <f t="shared" si="3"/>
        <v>6.7288252893768483</v>
      </c>
      <c r="M40" s="4">
        <v>10</v>
      </c>
      <c r="N40" s="10">
        <f t="shared" si="10"/>
        <v>5.5555555555555552E-2</v>
      </c>
      <c r="O40" s="7">
        <f t="shared" si="11"/>
        <v>5.0908501303468272</v>
      </c>
    </row>
    <row r="41" spans="2:15" x14ac:dyDescent="0.25">
      <c r="B41" s="5">
        <f t="shared" si="1"/>
        <v>70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59.851319695512188</v>
      </c>
      <c r="H41" s="5">
        <f t="shared" si="7"/>
        <v>3.6938175479172242</v>
      </c>
      <c r="I41" s="5">
        <f t="shared" si="8"/>
        <v>59.965196217236766</v>
      </c>
      <c r="J41" s="5">
        <f t="shared" si="9"/>
        <v>3.5316190438810269</v>
      </c>
      <c r="K41" s="7">
        <f>_xll.Interpolate($E$8:$E$20,$F$8:$F$20,$J41,0,1,0,0)</f>
        <v>0.52054655595657473</v>
      </c>
      <c r="L41" s="7">
        <f t="shared" si="3"/>
        <v>6.3205465559565743</v>
      </c>
      <c r="M41" s="4">
        <v>10</v>
      </c>
      <c r="N41" s="10">
        <f t="shared" si="10"/>
        <v>5.5555555555555552E-2</v>
      </c>
      <c r="O41" s="7">
        <f t="shared" si="11"/>
        <v>4.6382811808222701</v>
      </c>
    </row>
    <row r="42" spans="2:15" x14ac:dyDescent="0.25">
      <c r="B42" s="5">
        <f t="shared" si="1"/>
        <v>70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59.36407626746815</v>
      </c>
      <c r="H42" s="5">
        <f t="shared" si="7"/>
        <v>1.8754003188028472</v>
      </c>
      <c r="I42" s="5">
        <f t="shared" si="8"/>
        <v>59.393692236175561</v>
      </c>
      <c r="J42" s="5">
        <f t="shared" si="9"/>
        <v>1.8094579182098562</v>
      </c>
      <c r="K42" s="7">
        <f>_xll.Interpolate($E$8:$E$20,$F$8:$F$20,$J42,0,1,0,0)</f>
        <v>0.17478677298266307</v>
      </c>
      <c r="L42" s="7">
        <f t="shared" si="3"/>
        <v>5.9747867729826627</v>
      </c>
      <c r="M42" s="4">
        <v>10</v>
      </c>
      <c r="N42" s="10">
        <f t="shared" si="10"/>
        <v>5.5555555555555552E-2</v>
      </c>
      <c r="O42" s="7">
        <f t="shared" si="11"/>
        <v>4.3013717583334756</v>
      </c>
    </row>
    <row r="43" spans="2:15" ht="15.75" thickBot="1" x14ac:dyDescent="0.3">
      <c r="B43" s="5">
        <f t="shared" si="1"/>
        <v>70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59.2</v>
      </c>
      <c r="H43" s="5">
        <f t="shared" si="7"/>
        <v>1.3231603313013096E-15</v>
      </c>
      <c r="I43" s="5">
        <f t="shared" si="8"/>
        <v>59.2</v>
      </c>
      <c r="J43" s="5">
        <f t="shared" si="9"/>
        <v>1.280599706126635E-15</v>
      </c>
      <c r="K43" s="7">
        <f>_xll.Interpolate($E$8:$E$20,$F$8:$F$20,$J43,0,1,0,0)</f>
        <v>4.2148359519853275E-17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4.1483493877551023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7.0848398616446202</v>
      </c>
    </row>
  </sheetData>
  <pageMargins left="0.7" right="0.7" top="0.78740157499999996" bottom="0.78740157499999996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75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75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85.8</v>
      </c>
      <c r="H25" s="5">
        <f>F25</f>
        <v>0</v>
      </c>
      <c r="I25" s="5">
        <f>SQRT(G25^2+H25^2)</f>
        <v>85.8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7.5906687999999995</v>
      </c>
    </row>
    <row r="26" spans="2:15" x14ac:dyDescent="0.25">
      <c r="B26" s="5">
        <f t="shared" si="1"/>
        <v>75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85.63592373253185</v>
      </c>
      <c r="H26" s="5">
        <f t="shared" ref="H26:H43" si="7">F26</f>
        <v>1.8754003188028476</v>
      </c>
      <c r="I26" s="5">
        <f t="shared" ref="I26:I43" si="8">SQRT(G26^2+H26^2)</f>
        <v>85.656456615247507</v>
      </c>
      <c r="J26" s="5">
        <f t="shared" ref="J26:J43" si="9">ATAN(H26/G26)*180/PI()</f>
        <v>1.2545593656559195</v>
      </c>
      <c r="K26" s="7">
        <f>_xll.Interpolate($E$8:$E$20,$F$8:$F$20,$J26,0,1,0,0)</f>
        <v>9.721921172643358E-2</v>
      </c>
      <c r="L26" s="7">
        <f t="shared" si="3"/>
        <v>5.8972192117264335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7.6921005831659652</v>
      </c>
    </row>
    <row r="27" spans="2:15" x14ac:dyDescent="0.25">
      <c r="B27" s="5">
        <f t="shared" si="1"/>
        <v>75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85.148680304487812</v>
      </c>
      <c r="H27" s="5">
        <f t="shared" si="7"/>
        <v>3.6938175479172224</v>
      </c>
      <c r="I27" s="5">
        <f t="shared" si="8"/>
        <v>85.228763018555952</v>
      </c>
      <c r="J27" s="5">
        <f t="shared" si="9"/>
        <v>2.4839791212901225</v>
      </c>
      <c r="K27" s="7">
        <f>_xll.Interpolate($E$8:$E$20,$F$8:$F$20,$J27,0,1,0,0)</f>
        <v>0.29303589090794757</v>
      </c>
      <c r="L27" s="7">
        <f t="shared" si="3"/>
        <v>6.0930358909079469</v>
      </c>
      <c r="M27" s="4">
        <v>10</v>
      </c>
      <c r="N27" s="10">
        <f t="shared" si="10"/>
        <v>5.5555555555555552E-2</v>
      </c>
      <c r="O27" s="7">
        <f t="shared" si="11"/>
        <v>7.8683483722243421</v>
      </c>
    </row>
    <row r="28" spans="2:15" x14ac:dyDescent="0.25">
      <c r="B28" s="5">
        <f t="shared" si="1"/>
        <v>75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84.353074360871943</v>
      </c>
      <c r="H28" s="5">
        <f t="shared" si="7"/>
        <v>5.3999999999999995</v>
      </c>
      <c r="I28" s="5">
        <f t="shared" si="8"/>
        <v>84.525742552968978</v>
      </c>
      <c r="J28" s="5">
        <f t="shared" si="9"/>
        <v>3.66288482038166</v>
      </c>
      <c r="K28" s="7">
        <f>_xll.Interpolate($E$8:$E$20,$F$8:$F$20,$J28,0,1,0,0)</f>
        <v>0.55220279769084857</v>
      </c>
      <c r="L28" s="7">
        <f t="shared" si="3"/>
        <v>6.3522027976908486</v>
      </c>
      <c r="M28" s="4">
        <v>10</v>
      </c>
      <c r="N28" s="10">
        <f t="shared" si="10"/>
        <v>5.5555555555555552E-2</v>
      </c>
      <c r="O28" s="7">
        <f t="shared" si="11"/>
        <v>8.0682587448275331</v>
      </c>
    </row>
    <row r="29" spans="2:15" x14ac:dyDescent="0.25">
      <c r="B29" s="5">
        <f t="shared" si="1"/>
        <v>75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83.273279985684965</v>
      </c>
      <c r="H29" s="5">
        <f t="shared" si="7"/>
        <v>6.9421061846146248</v>
      </c>
      <c r="I29" s="5">
        <f t="shared" si="8"/>
        <v>83.562144526410663</v>
      </c>
      <c r="J29" s="5">
        <f t="shared" si="9"/>
        <v>4.7654634907884299</v>
      </c>
      <c r="K29" s="7">
        <f>_xll.Interpolate($E$8:$E$20,$F$8:$F$20,$J29,0,1,0,0)</f>
        <v>0.83891561655014091</v>
      </c>
      <c r="L29" s="7">
        <f t="shared" si="3"/>
        <v>6.6389156165501406</v>
      </c>
      <c r="M29" s="4">
        <v>10</v>
      </c>
      <c r="N29" s="10">
        <f t="shared" si="10"/>
        <v>5.5555555555555552E-2</v>
      </c>
      <c r="O29" s="7">
        <f t="shared" si="11"/>
        <v>8.2412630426964064</v>
      </c>
    </row>
    <row r="30" spans="2:15" x14ac:dyDescent="0.25">
      <c r="B30" s="5">
        <f t="shared" si="1"/>
        <v>75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81.94210618461463</v>
      </c>
      <c r="H30" s="5">
        <f t="shared" si="7"/>
        <v>8.2732799856849635</v>
      </c>
      <c r="I30" s="5">
        <f t="shared" si="8"/>
        <v>82.358702804817142</v>
      </c>
      <c r="J30" s="5">
        <f t="shared" si="9"/>
        <v>5.7653275898644329</v>
      </c>
      <c r="K30" s="7">
        <f>_xll.Interpolate($E$8:$E$20,$F$8:$F$20,$J30,0,1,0,0)</f>
        <v>1.1210631388401535</v>
      </c>
      <c r="L30" s="7">
        <f t="shared" si="3"/>
        <v>6.9210631388401538</v>
      </c>
      <c r="M30" s="4">
        <v>10</v>
      </c>
      <c r="N30" s="10">
        <f t="shared" si="10"/>
        <v>5.5555555555555552E-2</v>
      </c>
      <c r="O30" s="7">
        <f t="shared" si="11"/>
        <v>8.3458251099604919</v>
      </c>
    </row>
    <row r="31" spans="2:15" x14ac:dyDescent="0.25">
      <c r="B31" s="5">
        <f t="shared" si="1"/>
        <v>75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80.400000000000006</v>
      </c>
      <c r="H31" s="5">
        <f t="shared" si="7"/>
        <v>9.353074360871938</v>
      </c>
      <c r="I31" s="5">
        <f t="shared" si="8"/>
        <v>80.942201600895444</v>
      </c>
      <c r="J31" s="5">
        <f t="shared" si="9"/>
        <v>6.6354938537076338</v>
      </c>
      <c r="K31" s="7">
        <f>_xll.Interpolate($E$8:$E$20,$F$8:$F$20,$J31,0,1,0,0)</f>
        <v>1.3734006723483718</v>
      </c>
      <c r="L31" s="7">
        <f t="shared" si="3"/>
        <v>7.1734006723483716</v>
      </c>
      <c r="M31" s="4">
        <v>10</v>
      </c>
      <c r="N31" s="10">
        <f t="shared" si="10"/>
        <v>5.5555555555555552E-2</v>
      </c>
      <c r="O31" s="7">
        <f t="shared" si="11"/>
        <v>8.3551180055083538</v>
      </c>
    </row>
    <row r="32" spans="2:15" x14ac:dyDescent="0.25">
      <c r="B32" s="5">
        <f t="shared" si="1"/>
        <v>75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78.69381754791722</v>
      </c>
      <c r="H32" s="5">
        <f t="shared" si="7"/>
        <v>10.14868030448781</v>
      </c>
      <c r="I32" s="5">
        <f t="shared" si="8"/>
        <v>79.345526856827803</v>
      </c>
      <c r="J32" s="5">
        <f t="shared" si="9"/>
        <v>7.3485402227707697</v>
      </c>
      <c r="K32" s="7">
        <f>_xll.Interpolate($E$8:$E$20,$F$8:$F$20,$J32,0,1,0,0)</f>
        <v>1.5790278010033085</v>
      </c>
      <c r="L32" s="7">
        <f t="shared" si="3"/>
        <v>7.3790278010033088</v>
      </c>
      <c r="M32" s="4">
        <v>10</v>
      </c>
      <c r="N32" s="10">
        <f t="shared" si="10"/>
        <v>5.5555555555555552E-2</v>
      </c>
      <c r="O32" s="7">
        <f t="shared" si="11"/>
        <v>8.2588868515626466</v>
      </c>
    </row>
    <row r="33" spans="2:15" x14ac:dyDescent="0.25">
      <c r="B33" s="5">
        <f t="shared" si="1"/>
        <v>75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76.875400318802846</v>
      </c>
      <c r="H33" s="5">
        <f t="shared" si="7"/>
        <v>10.635923732531847</v>
      </c>
      <c r="I33" s="5">
        <f t="shared" si="8"/>
        <v>77.607667455093818</v>
      </c>
      <c r="J33" s="5">
        <f t="shared" si="9"/>
        <v>7.8770238630186231</v>
      </c>
      <c r="K33" s="7">
        <f>_xll.Interpolate($E$8:$E$20,$F$8:$F$20,$J33,0,1,0,0)</f>
        <v>1.7277665449897328</v>
      </c>
      <c r="L33" s="7">
        <f t="shared" si="3"/>
        <v>7.5277665449897331</v>
      </c>
      <c r="M33" s="4">
        <v>10</v>
      </c>
      <c r="N33" s="10">
        <f t="shared" si="10"/>
        <v>5.5555555555555552E-2</v>
      </c>
      <c r="O33" s="7">
        <f t="shared" si="11"/>
        <v>8.0603309994892314</v>
      </c>
    </row>
    <row r="34" spans="2:15" x14ac:dyDescent="0.25">
      <c r="B34" s="5">
        <f t="shared" si="1"/>
        <v>75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75</v>
      </c>
      <c r="H34" s="5">
        <f t="shared" si="7"/>
        <v>10.8</v>
      </c>
      <c r="I34" s="5">
        <f t="shared" si="8"/>
        <v>75.773610181909646</v>
      </c>
      <c r="J34" s="5">
        <f t="shared" si="9"/>
        <v>8.1942633346302109</v>
      </c>
      <c r="K34" s="7">
        <f>_xll.Interpolate($E$8:$E$20,$F$8:$F$20,$J34,0,1,0,0)</f>
        <v>1.8145194722199478</v>
      </c>
      <c r="L34" s="7">
        <f t="shared" si="3"/>
        <v>7.6145194722199481</v>
      </c>
      <c r="M34" s="4">
        <v>10</v>
      </c>
      <c r="N34" s="10">
        <f t="shared" si="10"/>
        <v>5.5555555555555552E-2</v>
      </c>
      <c r="O34" s="7">
        <f t="shared" si="11"/>
        <v>7.772414147995903</v>
      </c>
    </row>
    <row r="35" spans="2:15" x14ac:dyDescent="0.25">
      <c r="B35" s="5">
        <f t="shared" si="1"/>
        <v>75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73.124599681197154</v>
      </c>
      <c r="H35" s="5">
        <f t="shared" si="7"/>
        <v>10.635923732531847</v>
      </c>
      <c r="I35" s="5">
        <f t="shared" si="8"/>
        <v>73.894045444674177</v>
      </c>
      <c r="J35" s="5">
        <f t="shared" si="9"/>
        <v>8.2755999661908266</v>
      </c>
      <c r="K35" s="7">
        <f>_xll.Interpolate($E$8:$E$20,$F$8:$F$20,$J35,0,1,0,0)</f>
        <v>1.8362512373210165</v>
      </c>
      <c r="L35" s="7">
        <f t="shared" si="3"/>
        <v>7.6362512373210159</v>
      </c>
      <c r="M35" s="4">
        <v>10</v>
      </c>
      <c r="N35" s="10">
        <f t="shared" si="10"/>
        <v>5.5555555555555552E-2</v>
      </c>
      <c r="O35" s="7">
        <f t="shared" si="11"/>
        <v>7.4127024628466245</v>
      </c>
    </row>
    <row r="36" spans="2:15" x14ac:dyDescent="0.25">
      <c r="B36" s="5">
        <f t="shared" si="1"/>
        <v>75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71.30618245208278</v>
      </c>
      <c r="H36" s="5">
        <f t="shared" si="7"/>
        <v>10.148680304487812</v>
      </c>
      <c r="I36" s="5">
        <f t="shared" si="8"/>
        <v>72.024769127102502</v>
      </c>
      <c r="J36" s="5">
        <f t="shared" si="9"/>
        <v>8.1002423444474676</v>
      </c>
      <c r="K36" s="7">
        <f>_xll.Interpolate($E$8:$E$20,$F$8:$F$20,$J36,0,1,0,0)</f>
        <v>1.7892287935259057</v>
      </c>
      <c r="L36" s="7">
        <f t="shared" si="3"/>
        <v>7.5892287935259057</v>
      </c>
      <c r="M36" s="4">
        <v>10</v>
      </c>
      <c r="N36" s="10">
        <f t="shared" si="10"/>
        <v>5.5555555555555552E-2</v>
      </c>
      <c r="O36" s="7">
        <f t="shared" si="11"/>
        <v>6.9990463353168701</v>
      </c>
    </row>
    <row r="37" spans="2:15" x14ac:dyDescent="0.25">
      <c r="B37" s="5">
        <f t="shared" si="1"/>
        <v>75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69.600000000000009</v>
      </c>
      <c r="H37" s="5">
        <f t="shared" si="7"/>
        <v>9.353074360871938</v>
      </c>
      <c r="I37" s="5">
        <f t="shared" si="8"/>
        <v>70.225636344571498</v>
      </c>
      <c r="J37" s="5">
        <f t="shared" si="9"/>
        <v>7.6537403869280878</v>
      </c>
      <c r="K37" s="7">
        <f>_xll.Interpolate($E$8:$E$20,$F$8:$F$20,$J37,0,1,0,0)</f>
        <v>1.6651913241352272</v>
      </c>
      <c r="L37" s="7">
        <f t="shared" si="3"/>
        <v>7.465191324135227</v>
      </c>
      <c r="M37" s="4">
        <v>10</v>
      </c>
      <c r="N37" s="10">
        <f t="shared" si="10"/>
        <v>5.5555555555555552E-2</v>
      </c>
      <c r="O37" s="7">
        <f t="shared" si="11"/>
        <v>6.5450019807570241</v>
      </c>
    </row>
    <row r="38" spans="2:15" x14ac:dyDescent="0.25">
      <c r="B38" s="5">
        <f t="shared" si="1"/>
        <v>75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68.05789381538537</v>
      </c>
      <c r="H38" s="5">
        <f t="shared" si="7"/>
        <v>8.2732799856849635</v>
      </c>
      <c r="I38" s="5">
        <f t="shared" si="8"/>
        <v>68.55890950349054</v>
      </c>
      <c r="J38" s="5">
        <f t="shared" si="9"/>
        <v>6.9310044200502423</v>
      </c>
      <c r="K38" s="7">
        <f>_xll.Interpolate($E$8:$E$20,$F$8:$F$20,$J38,0,1,0,0)</f>
        <v>1.4595586149254631</v>
      </c>
      <c r="L38" s="7">
        <f t="shared" si="3"/>
        <v>7.2595586149254627</v>
      </c>
      <c r="M38" s="4">
        <v>10</v>
      </c>
      <c r="N38" s="10">
        <f t="shared" si="10"/>
        <v>5.5555555555555552E-2</v>
      </c>
      <c r="O38" s="7">
        <f t="shared" si="11"/>
        <v>6.0661827754779836</v>
      </c>
    </row>
    <row r="39" spans="2:15" x14ac:dyDescent="0.25">
      <c r="B39" s="5">
        <f t="shared" si="1"/>
        <v>75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66.726720014315035</v>
      </c>
      <c r="H39" s="5">
        <f t="shared" si="7"/>
        <v>6.9421061846146266</v>
      </c>
      <c r="I39" s="5">
        <f t="shared" si="8"/>
        <v>67.086869073964507</v>
      </c>
      <c r="J39" s="5">
        <f t="shared" si="9"/>
        <v>5.939562972655021</v>
      </c>
      <c r="K39" s="7">
        <f>_xll.Interpolate($E$8:$E$20,$F$8:$F$20,$J39,0,1,0,0)</f>
        <v>1.1718439130248819</v>
      </c>
      <c r="L39" s="7">
        <f t="shared" si="3"/>
        <v>6.9718439130248822</v>
      </c>
      <c r="M39" s="4">
        <v>10</v>
      </c>
      <c r="N39" s="10">
        <f t="shared" si="10"/>
        <v>5.5555555555555552E-2</v>
      </c>
      <c r="O39" s="7">
        <f t="shared" si="11"/>
        <v>5.5782782895000773</v>
      </c>
    </row>
    <row r="40" spans="2:15" x14ac:dyDescent="0.25">
      <c r="B40" s="5">
        <f t="shared" si="1"/>
        <v>75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65.646925639128057</v>
      </c>
      <c r="H40" s="5">
        <f t="shared" si="7"/>
        <v>5.3999999999999995</v>
      </c>
      <c r="I40" s="5">
        <f t="shared" si="8"/>
        <v>65.868648429045578</v>
      </c>
      <c r="J40" s="5">
        <f t="shared" si="9"/>
        <v>4.702462286676651</v>
      </c>
      <c r="K40" s="7">
        <f>_xll.Interpolate($E$8:$E$20,$F$8:$F$20,$J40,0,1,0,0)</f>
        <v>0.82161522485008964</v>
      </c>
      <c r="L40" s="7">
        <f t="shared" si="3"/>
        <v>6.621615224850089</v>
      </c>
      <c r="M40" s="4">
        <v>10</v>
      </c>
      <c r="N40" s="10">
        <f t="shared" si="10"/>
        <v>5.5555555555555552E-2</v>
      </c>
      <c r="O40" s="7">
        <f t="shared" si="11"/>
        <v>5.1073887824964554</v>
      </c>
    </row>
    <row r="41" spans="2:15" x14ac:dyDescent="0.25">
      <c r="B41" s="5">
        <f t="shared" si="1"/>
        <v>75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64.851319695512188</v>
      </c>
      <c r="H41" s="5">
        <f t="shared" si="7"/>
        <v>3.6938175479172242</v>
      </c>
      <c r="I41" s="5">
        <f t="shared" si="8"/>
        <v>64.95643120066579</v>
      </c>
      <c r="J41" s="5">
        <f t="shared" si="9"/>
        <v>3.2599449113552539</v>
      </c>
      <c r="K41" s="7">
        <f>_xll.Interpolate($E$8:$E$20,$F$8:$F$20,$J41,0,1,0,0)</f>
        <v>0.45739889635810071</v>
      </c>
      <c r="L41" s="7">
        <f t="shared" si="3"/>
        <v>6.2573988963581009</v>
      </c>
      <c r="M41" s="4">
        <v>10</v>
      </c>
      <c r="N41" s="10">
        <f t="shared" si="10"/>
        <v>5.5555555555555552E-2</v>
      </c>
      <c r="O41" s="7">
        <f t="shared" si="11"/>
        <v>4.6937032282251625</v>
      </c>
    </row>
    <row r="42" spans="2:15" x14ac:dyDescent="0.25">
      <c r="B42" s="5">
        <f t="shared" si="1"/>
        <v>75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64.36407626746815</v>
      </c>
      <c r="H42" s="5">
        <f t="shared" si="7"/>
        <v>1.8754003188028472</v>
      </c>
      <c r="I42" s="5">
        <f t="shared" si="8"/>
        <v>64.391392593422168</v>
      </c>
      <c r="J42" s="5">
        <f t="shared" si="9"/>
        <v>1.6689764894803785</v>
      </c>
      <c r="K42" s="7">
        <f>_xll.Interpolate($E$8:$E$20,$F$8:$F$20,$J42,0,1,0,0)</f>
        <v>0.1531450383421375</v>
      </c>
      <c r="L42" s="7">
        <f t="shared" si="3"/>
        <v>5.9531450383421376</v>
      </c>
      <c r="M42" s="4">
        <v>10</v>
      </c>
      <c r="N42" s="10">
        <f t="shared" si="10"/>
        <v>5.5555555555555552E-2</v>
      </c>
      <c r="O42" s="7">
        <f t="shared" si="11"/>
        <v>4.3881308779503376</v>
      </c>
    </row>
    <row r="43" spans="2:15" ht="15.75" thickBot="1" x14ac:dyDescent="0.3">
      <c r="B43" s="5">
        <f t="shared" si="1"/>
        <v>75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64.2</v>
      </c>
      <c r="H43" s="5">
        <f t="shared" si="7"/>
        <v>1.3231603313013096E-15</v>
      </c>
      <c r="I43" s="5">
        <f t="shared" si="8"/>
        <v>64.2</v>
      </c>
      <c r="J43" s="5">
        <f t="shared" si="9"/>
        <v>1.1808645265217569E-15</v>
      </c>
      <c r="K43" s="7">
        <f>_xll.Interpolate($E$8:$E$20,$F$8:$F$20,$J43,0,1,0,0)</f>
        <v>4.2937989974543643E-17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4.2498687999999998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6.9651805216667446</v>
      </c>
    </row>
  </sheetData>
  <pageMargins left="0.7" right="0.7" top="0.78740157499999996" bottom="0.78740157499999996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80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80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90.8</v>
      </c>
      <c r="H25" s="5">
        <f>F25</f>
        <v>0</v>
      </c>
      <c r="I25" s="5">
        <f>SQRT(G25^2+H25^2)</f>
        <v>90.8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7.4717049999999992</v>
      </c>
    </row>
    <row r="26" spans="2:15" x14ac:dyDescent="0.25">
      <c r="B26" s="5">
        <f t="shared" si="1"/>
        <v>80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90.63592373253185</v>
      </c>
      <c r="H26" s="5">
        <f t="shared" ref="H26:H43" si="7">F26</f>
        <v>1.8754003188028476</v>
      </c>
      <c r="I26" s="5">
        <f t="shared" ref="I26:I43" si="8">SQRT(G26^2+H26^2)</f>
        <v>90.655324152556517</v>
      </c>
      <c r="J26" s="5">
        <f t="shared" ref="J26:J43" si="9">ATAN(H26/G26)*180/PI()</f>
        <v>1.1853709624188957</v>
      </c>
      <c r="K26" s="7">
        <f>_xll.Interpolate($E$8:$E$20,$F$8:$F$20,$J26,0,1,0,0)</f>
        <v>8.9034121127472637E-2</v>
      </c>
      <c r="L26" s="7">
        <f t="shared" si="3"/>
        <v>5.8890341211274722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7.5622447122497602</v>
      </c>
    </row>
    <row r="27" spans="2:15" x14ac:dyDescent="0.25">
      <c r="B27" s="5">
        <f t="shared" si="1"/>
        <v>80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90.148680304487812</v>
      </c>
      <c r="H27" s="5">
        <f t="shared" si="7"/>
        <v>3.6938175479172224</v>
      </c>
      <c r="I27" s="5">
        <f t="shared" si="8"/>
        <v>90.224325149695915</v>
      </c>
      <c r="J27" s="5">
        <f t="shared" si="9"/>
        <v>2.3463663734847446</v>
      </c>
      <c r="K27" s="7">
        <f>_xll.Interpolate($E$8:$E$20,$F$8:$F$20,$J27,0,1,0,0)</f>
        <v>0.26704078826520389</v>
      </c>
      <c r="L27" s="7">
        <f t="shared" si="3"/>
        <v>6.0670407882652038</v>
      </c>
      <c r="M27" s="4">
        <v>10</v>
      </c>
      <c r="N27" s="10">
        <f t="shared" si="10"/>
        <v>5.5555555555555552E-2</v>
      </c>
      <c r="O27" s="7">
        <f t="shared" si="11"/>
        <v>7.7169240404911204</v>
      </c>
    </row>
    <row r="28" spans="2:15" x14ac:dyDescent="0.25">
      <c r="B28" s="5">
        <f t="shared" si="1"/>
        <v>80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89.353074360871943</v>
      </c>
      <c r="H28" s="5">
        <f t="shared" si="7"/>
        <v>5.3999999999999995</v>
      </c>
      <c r="I28" s="5">
        <f t="shared" si="8"/>
        <v>89.516098539533715</v>
      </c>
      <c r="J28" s="5">
        <f t="shared" si="9"/>
        <v>3.4584300830459545</v>
      </c>
      <c r="K28" s="7">
        <f>_xll.Interpolate($E$8:$E$20,$F$8:$F$20,$J28,0,1,0,0)</f>
        <v>0.50322012387925197</v>
      </c>
      <c r="L28" s="7">
        <f t="shared" si="3"/>
        <v>6.3032201238792513</v>
      </c>
      <c r="M28" s="4">
        <v>10</v>
      </c>
      <c r="N28" s="10">
        <f t="shared" si="10"/>
        <v>5.5555555555555552E-2</v>
      </c>
      <c r="O28" s="7">
        <f t="shared" si="11"/>
        <v>7.8919584739266266</v>
      </c>
    </row>
    <row r="29" spans="2:15" x14ac:dyDescent="0.25">
      <c r="B29" s="5">
        <f t="shared" si="1"/>
        <v>80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88.273279985684965</v>
      </c>
      <c r="H29" s="5">
        <f t="shared" si="7"/>
        <v>6.9421061846146248</v>
      </c>
      <c r="I29" s="5">
        <f t="shared" si="8"/>
        <v>88.545834445837116</v>
      </c>
      <c r="J29" s="5">
        <f t="shared" si="9"/>
        <v>4.4966767942164543</v>
      </c>
      <c r="K29" s="7">
        <f>_xll.Interpolate($E$8:$E$20,$F$8:$F$20,$J29,0,1,0,0)</f>
        <v>0.7659495772587841</v>
      </c>
      <c r="L29" s="7">
        <f t="shared" si="3"/>
        <v>6.5659495772587837</v>
      </c>
      <c r="M29" s="4">
        <v>10</v>
      </c>
      <c r="N29" s="10">
        <f t="shared" si="10"/>
        <v>5.5555555555555552E-2</v>
      </c>
      <c r="O29" s="7">
        <f t="shared" si="11"/>
        <v>8.0436624889181179</v>
      </c>
    </row>
    <row r="30" spans="2:15" x14ac:dyDescent="0.25">
      <c r="B30" s="5">
        <f t="shared" si="1"/>
        <v>80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86.94210618461463</v>
      </c>
      <c r="H30" s="5">
        <f t="shared" si="7"/>
        <v>8.2732799856849635</v>
      </c>
      <c r="I30" s="5">
        <f t="shared" si="8"/>
        <v>87.334855524803729</v>
      </c>
      <c r="J30" s="5">
        <f t="shared" si="9"/>
        <v>5.4358122408374765</v>
      </c>
      <c r="K30" s="7">
        <f>_xll.Interpolate($E$8:$E$20,$F$8:$F$20,$J30,0,1,0,0)</f>
        <v>1.0264979979213436</v>
      </c>
      <c r="L30" s="7">
        <f t="shared" si="3"/>
        <v>6.8264979979213436</v>
      </c>
      <c r="M30" s="4">
        <v>10</v>
      </c>
      <c r="N30" s="10">
        <f t="shared" si="10"/>
        <v>5.5555555555555552E-2</v>
      </c>
      <c r="O30" s="7">
        <f t="shared" si="11"/>
        <v>8.135667773199188</v>
      </c>
    </row>
    <row r="31" spans="2:15" x14ac:dyDescent="0.25">
      <c r="B31" s="5">
        <f t="shared" si="1"/>
        <v>80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85.4</v>
      </c>
      <c r="H31" s="5">
        <f t="shared" si="7"/>
        <v>9.353074360871938</v>
      </c>
      <c r="I31" s="5">
        <f t="shared" si="8"/>
        <v>85.910651260481089</v>
      </c>
      <c r="J31" s="5">
        <f t="shared" si="9"/>
        <v>6.2501678897879955</v>
      </c>
      <c r="K31" s="7">
        <f>_xll.Interpolate($E$8:$E$20,$F$8:$F$20,$J31,0,1,0,0)</f>
        <v>1.2617063183639732</v>
      </c>
      <c r="L31" s="7">
        <f t="shared" si="3"/>
        <v>7.0617063183639726</v>
      </c>
      <c r="M31" s="4">
        <v>10</v>
      </c>
      <c r="N31" s="10">
        <f t="shared" si="10"/>
        <v>5.5555555555555552E-2</v>
      </c>
      <c r="O31" s="7">
        <f t="shared" si="11"/>
        <v>8.1437362689952941</v>
      </c>
    </row>
    <row r="32" spans="2:15" x14ac:dyDescent="0.25">
      <c r="B32" s="5">
        <f t="shared" si="1"/>
        <v>80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83.69381754791722</v>
      </c>
      <c r="H32" s="5">
        <f t="shared" si="7"/>
        <v>10.14868030448781</v>
      </c>
      <c r="I32" s="5">
        <f t="shared" si="8"/>
        <v>84.306884699096528</v>
      </c>
      <c r="J32" s="5">
        <f t="shared" si="9"/>
        <v>6.9139090376923198</v>
      </c>
      <c r="K32" s="7">
        <f>_xll.Interpolate($E$8:$E$20,$F$8:$F$20,$J32,0,1,0,0)</f>
        <v>1.4545625603663446</v>
      </c>
      <c r="L32" s="7">
        <f t="shared" si="3"/>
        <v>7.2545625603663444</v>
      </c>
      <c r="M32" s="4">
        <v>10</v>
      </c>
      <c r="N32" s="10">
        <f t="shared" si="10"/>
        <v>5.5555555555555552E-2</v>
      </c>
      <c r="O32" s="7">
        <f t="shared" si="11"/>
        <v>8.056702725227634</v>
      </c>
    </row>
    <row r="33" spans="2:15" x14ac:dyDescent="0.25">
      <c r="B33" s="5">
        <f t="shared" si="1"/>
        <v>80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81.875400318802846</v>
      </c>
      <c r="H33" s="5">
        <f t="shared" si="7"/>
        <v>10.635923732531847</v>
      </c>
      <c r="I33" s="5">
        <f t="shared" si="8"/>
        <v>82.563333574949937</v>
      </c>
      <c r="J33" s="5">
        <f t="shared" si="9"/>
        <v>7.4014905057402212</v>
      </c>
      <c r="K33" s="7">
        <f>_xll.Interpolate($E$8:$E$20,$F$8:$F$20,$J33,0,1,0,0)</f>
        <v>1.5940288877907625</v>
      </c>
      <c r="L33" s="7">
        <f t="shared" si="3"/>
        <v>7.3940288877907623</v>
      </c>
      <c r="M33" s="4">
        <v>10</v>
      </c>
      <c r="N33" s="10">
        <f t="shared" si="10"/>
        <v>5.5555555555555552E-2</v>
      </c>
      <c r="O33" s="7">
        <f t="shared" si="11"/>
        <v>7.8754541676057546</v>
      </c>
    </row>
    <row r="34" spans="2:15" x14ac:dyDescent="0.25">
      <c r="B34" s="5">
        <f t="shared" si="1"/>
        <v>80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80</v>
      </c>
      <c r="H34" s="5">
        <f t="shared" si="7"/>
        <v>10.8</v>
      </c>
      <c r="I34" s="5">
        <f t="shared" si="8"/>
        <v>80.725708420552124</v>
      </c>
      <c r="J34" s="5">
        <f t="shared" si="9"/>
        <v>7.688447769902873</v>
      </c>
      <c r="K34" s="7">
        <f>_xll.Interpolate($E$8:$E$20,$F$8:$F$20,$J34,0,1,0,0)</f>
        <v>1.6749436828783355</v>
      </c>
      <c r="L34" s="7">
        <f t="shared" si="3"/>
        <v>7.4749436828783349</v>
      </c>
      <c r="M34" s="4">
        <v>10</v>
      </c>
      <c r="N34" s="10">
        <f t="shared" si="10"/>
        <v>5.5555555555555552E-2</v>
      </c>
      <c r="O34" s="7">
        <f t="shared" si="11"/>
        <v>7.6111745314987935</v>
      </c>
    </row>
    <row r="35" spans="2:15" x14ac:dyDescent="0.25">
      <c r="B35" s="5">
        <f t="shared" si="1"/>
        <v>80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78.124599681197154</v>
      </c>
      <c r="H35" s="5">
        <f t="shared" si="7"/>
        <v>10.635923732531847</v>
      </c>
      <c r="I35" s="5">
        <f t="shared" si="8"/>
        <v>78.845265862901016</v>
      </c>
      <c r="J35" s="5">
        <f t="shared" si="9"/>
        <v>7.7526154673971819</v>
      </c>
      <c r="K35" s="7">
        <f>_xll.Interpolate($E$8:$E$20,$F$8:$F$20,$J35,0,1,0,0)</f>
        <v>1.6929492106343413</v>
      </c>
      <c r="L35" s="7">
        <f t="shared" si="3"/>
        <v>7.4929492106343414</v>
      </c>
      <c r="M35" s="4">
        <v>10</v>
      </c>
      <c r="N35" s="10">
        <f t="shared" si="10"/>
        <v>5.5555555555555552E-2</v>
      </c>
      <c r="O35" s="7">
        <f t="shared" si="11"/>
        <v>7.278201226538223</v>
      </c>
    </row>
    <row r="36" spans="2:15" x14ac:dyDescent="0.25">
      <c r="B36" s="5">
        <f t="shared" si="1"/>
        <v>80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76.30618245208278</v>
      </c>
      <c r="H36" s="5">
        <f t="shared" si="7"/>
        <v>10.148680304487812</v>
      </c>
      <c r="I36" s="5">
        <f t="shared" si="8"/>
        <v>76.978108526601545</v>
      </c>
      <c r="J36" s="5">
        <f t="shared" si="9"/>
        <v>7.5758465965506945</v>
      </c>
      <c r="K36" s="7">
        <f>_xll.Interpolate($E$8:$E$20,$F$8:$F$20,$J36,0,1,0,0)</f>
        <v>1.6432697817249751</v>
      </c>
      <c r="L36" s="7">
        <f t="shared" si="3"/>
        <v>7.4432697817249753</v>
      </c>
      <c r="M36" s="4">
        <v>10</v>
      </c>
      <c r="N36" s="10">
        <f t="shared" si="10"/>
        <v>5.5555555555555552E-2</v>
      </c>
      <c r="O36" s="7">
        <f t="shared" si="11"/>
        <v>6.8915713601564716</v>
      </c>
    </row>
    <row r="37" spans="2:15" x14ac:dyDescent="0.25">
      <c r="B37" s="5">
        <f t="shared" si="1"/>
        <v>80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74.600000000000009</v>
      </c>
      <c r="H37" s="5">
        <f t="shared" si="7"/>
        <v>9.353074360871938</v>
      </c>
      <c r="I37" s="5">
        <f t="shared" si="8"/>
        <v>75.184040859746304</v>
      </c>
      <c r="J37" s="5">
        <f t="shared" si="9"/>
        <v>7.1462458684395633</v>
      </c>
      <c r="K37" s="7">
        <f>_xll.Interpolate($E$8:$E$20,$F$8:$F$20,$J37,0,1,0,0)</f>
        <v>1.5215147267092997</v>
      </c>
      <c r="L37" s="7">
        <f t="shared" si="3"/>
        <v>7.3215147267092995</v>
      </c>
      <c r="M37" s="4">
        <v>10</v>
      </c>
      <c r="N37" s="10">
        <f t="shared" si="10"/>
        <v>5.5555555555555552E-2</v>
      </c>
      <c r="O37" s="7">
        <f t="shared" si="11"/>
        <v>6.4665448444978235</v>
      </c>
    </row>
    <row r="38" spans="2:15" x14ac:dyDescent="0.25">
      <c r="B38" s="5">
        <f t="shared" si="1"/>
        <v>80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73.05789381538537</v>
      </c>
      <c r="H38" s="5">
        <f t="shared" si="7"/>
        <v>8.2732799856849635</v>
      </c>
      <c r="I38" s="5">
        <f t="shared" si="8"/>
        <v>73.524846211751168</v>
      </c>
      <c r="J38" s="5">
        <f t="shared" si="9"/>
        <v>6.4608102851220481</v>
      </c>
      <c r="K38" s="7">
        <f>_xll.Interpolate($E$8:$E$20,$F$8:$F$20,$J38,0,1,0,0)</f>
        <v>1.3226740409192221</v>
      </c>
      <c r="L38" s="7">
        <f t="shared" si="3"/>
        <v>7.1226740409192217</v>
      </c>
      <c r="M38" s="4">
        <v>10</v>
      </c>
      <c r="N38" s="10">
        <f t="shared" si="10"/>
        <v>5.5555555555555552E-2</v>
      </c>
      <c r="O38" s="7">
        <f t="shared" si="11"/>
        <v>6.016325787553491</v>
      </c>
    </row>
    <row r="39" spans="2:15" x14ac:dyDescent="0.25">
      <c r="B39" s="5">
        <f t="shared" si="1"/>
        <v>80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71.726720014315035</v>
      </c>
      <c r="H39" s="5">
        <f t="shared" si="7"/>
        <v>6.9421061846146266</v>
      </c>
      <c r="I39" s="5">
        <f t="shared" si="8"/>
        <v>72.061884531910522</v>
      </c>
      <c r="J39" s="5">
        <f t="shared" si="9"/>
        <v>5.5281817343976885</v>
      </c>
      <c r="K39" s="7">
        <f>_xll.Interpolate($E$8:$E$20,$F$8:$F$20,$J39,0,1,0,0)</f>
        <v>1.0528121947299187</v>
      </c>
      <c r="L39" s="7">
        <f t="shared" si="3"/>
        <v>6.8528121947299185</v>
      </c>
      <c r="M39" s="4">
        <v>10</v>
      </c>
      <c r="N39" s="10">
        <f t="shared" si="10"/>
        <v>5.5555555555555552E-2</v>
      </c>
      <c r="O39" s="7">
        <f t="shared" si="11"/>
        <v>5.560323847570948</v>
      </c>
    </row>
    <row r="40" spans="2:15" x14ac:dyDescent="0.25">
      <c r="B40" s="5">
        <f t="shared" si="1"/>
        <v>80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70.646925639128057</v>
      </c>
      <c r="H40" s="5">
        <f t="shared" si="7"/>
        <v>5.3999999999999995</v>
      </c>
      <c r="I40" s="5">
        <f t="shared" si="8"/>
        <v>70.853003480872204</v>
      </c>
      <c r="J40" s="5">
        <f t="shared" si="9"/>
        <v>4.3709865059278732</v>
      </c>
      <c r="K40" s="7">
        <f>_xll.Interpolate($E$8:$E$20,$F$8:$F$20,$J40,0,1,0,0)</f>
        <v>0.73258560066457379</v>
      </c>
      <c r="L40" s="7">
        <f t="shared" si="3"/>
        <v>6.5325856006645733</v>
      </c>
      <c r="M40" s="4">
        <v>10</v>
      </c>
      <c r="N40" s="10">
        <f t="shared" si="10"/>
        <v>5.5555555555555552E-2</v>
      </c>
      <c r="O40" s="7">
        <f t="shared" si="11"/>
        <v>5.1241480009422586</v>
      </c>
    </row>
    <row r="41" spans="2:15" x14ac:dyDescent="0.25">
      <c r="B41" s="5">
        <f t="shared" si="1"/>
        <v>80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69.851319695512188</v>
      </c>
      <c r="H41" s="5">
        <f t="shared" si="7"/>
        <v>3.6938175479172242</v>
      </c>
      <c r="I41" s="5">
        <f t="shared" si="8"/>
        <v>69.948918156623051</v>
      </c>
      <c r="J41" s="5">
        <f t="shared" si="9"/>
        <v>3.0270467206299401</v>
      </c>
      <c r="K41" s="7">
        <f>_xll.Interpolate($E$8:$E$20,$F$8:$F$20,$J41,0,1,0,0)</f>
        <v>0.40580810246227983</v>
      </c>
      <c r="L41" s="7">
        <f t="shared" si="3"/>
        <v>6.2058081024622798</v>
      </c>
      <c r="M41" s="4">
        <v>10</v>
      </c>
      <c r="N41" s="10">
        <f t="shared" si="10"/>
        <v>5.5555555555555552E-2</v>
      </c>
      <c r="O41" s="7">
        <f t="shared" si="11"/>
        <v>4.7443898935574094</v>
      </c>
    </row>
    <row r="42" spans="2:15" x14ac:dyDescent="0.25">
      <c r="B42" s="5">
        <f t="shared" si="1"/>
        <v>80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69.36407626746815</v>
      </c>
      <c r="H42" s="5">
        <f t="shared" si="7"/>
        <v>1.8754003188028472</v>
      </c>
      <c r="I42" s="5">
        <f t="shared" si="8"/>
        <v>69.38942428637742</v>
      </c>
      <c r="J42" s="5">
        <f t="shared" si="9"/>
        <v>1.5487318182842855</v>
      </c>
      <c r="K42" s="7">
        <f>_xll.Interpolate($E$8:$E$20,$F$8:$F$20,$J42,0,1,0,0)</f>
        <v>0.1357001766542372</v>
      </c>
      <c r="L42" s="7">
        <f t="shared" si="3"/>
        <v>5.9357001766542368</v>
      </c>
      <c r="M42" s="4">
        <v>10</v>
      </c>
      <c r="N42" s="10">
        <f t="shared" si="10"/>
        <v>5.5555555555555552E-2</v>
      </c>
      <c r="O42" s="7">
        <f t="shared" si="11"/>
        <v>4.4655869529220036</v>
      </c>
    </row>
    <row r="43" spans="2:15" ht="15.75" thickBot="1" x14ac:dyDescent="0.3">
      <c r="B43" s="5">
        <f t="shared" si="1"/>
        <v>80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69.2</v>
      </c>
      <c r="H43" s="5">
        <f t="shared" si="7"/>
        <v>1.3231603313013096E-15</v>
      </c>
      <c r="I43" s="5">
        <f t="shared" si="8"/>
        <v>69.2</v>
      </c>
      <c r="J43" s="5">
        <f t="shared" si="9"/>
        <v>1.0955419451256761E-15</v>
      </c>
      <c r="K43" s="7">
        <f>_xll.Interpolate($E$8:$E$20,$F$8:$F$20,$J43,0,1,0,0)</f>
        <v>3.7073854277772407E-17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4.3397050000000004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6.8605734497694959</v>
      </c>
    </row>
  </sheetData>
  <pageMargins left="0.7" right="0.7" top="0.78740157499999996" bottom="0.78740157499999996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85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85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95.8</v>
      </c>
      <c r="H25" s="5">
        <f>F25</f>
        <v>0</v>
      </c>
      <c r="I25" s="5">
        <f>SQRT(G25^2+H25^2)</f>
        <v>95.8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7.3675172318339088</v>
      </c>
    </row>
    <row r="26" spans="2:15" x14ac:dyDescent="0.25">
      <c r="B26" s="5">
        <f t="shared" si="1"/>
        <v>85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95.63592373253185</v>
      </c>
      <c r="H26" s="5">
        <f t="shared" ref="H26:H43" si="7">F26</f>
        <v>1.8754003188028476</v>
      </c>
      <c r="I26" s="5">
        <f t="shared" ref="I26:I43" si="8">SQRT(G26^2+H26^2)</f>
        <v>95.654310067714235</v>
      </c>
      <c r="J26" s="5">
        <f t="shared" ref="J26:J43" si="9">ATAN(H26/G26)*180/PI()</f>
        <v>1.1234141810611051</v>
      </c>
      <c r="K26" s="7">
        <f>_xll.Interpolate($E$8:$E$20,$F$8:$F$20,$J26,0,1,0,0)</f>
        <v>8.1984272967153951E-2</v>
      </c>
      <c r="L26" s="7">
        <f t="shared" si="3"/>
        <v>5.8819842729671539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7.4489506102056424</v>
      </c>
    </row>
    <row r="27" spans="2:15" x14ac:dyDescent="0.25">
      <c r="B27" s="5">
        <f t="shared" si="1"/>
        <v>85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95.148680304487812</v>
      </c>
      <c r="H27" s="5">
        <f t="shared" si="7"/>
        <v>3.6938175479172224</v>
      </c>
      <c r="I27" s="5">
        <f t="shared" si="8"/>
        <v>95.220353138196913</v>
      </c>
      <c r="J27" s="5">
        <f t="shared" si="9"/>
        <v>2.2231935260610256</v>
      </c>
      <c r="K27" s="7">
        <f>_xll.Interpolate($E$8:$E$20,$F$8:$F$20,$J27,0,1,0,0)</f>
        <v>0.24467398475629537</v>
      </c>
      <c r="L27" s="7">
        <f t="shared" si="3"/>
        <v>6.0446739847562956</v>
      </c>
      <c r="M27" s="4">
        <v>10</v>
      </c>
      <c r="N27" s="10">
        <f t="shared" si="10"/>
        <v>5.5555555555555552E-2</v>
      </c>
      <c r="O27" s="7">
        <f t="shared" si="11"/>
        <v>7.585681544939936</v>
      </c>
    </row>
    <row r="28" spans="2:15" x14ac:dyDescent="0.25">
      <c r="B28" s="5">
        <f t="shared" si="1"/>
        <v>85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94.353074360871943</v>
      </c>
      <c r="H28" s="5">
        <f t="shared" si="7"/>
        <v>5.3999999999999995</v>
      </c>
      <c r="I28" s="5">
        <f t="shared" si="8"/>
        <v>94.507473997288855</v>
      </c>
      <c r="J28" s="5">
        <f t="shared" si="9"/>
        <v>3.2755696126242015</v>
      </c>
      <c r="K28" s="7">
        <f>_xll.Interpolate($E$8:$E$20,$F$8:$F$20,$J28,0,1,0,0)</f>
        <v>0.46094408299745704</v>
      </c>
      <c r="L28" s="7">
        <f t="shared" si="3"/>
        <v>6.2609440829974572</v>
      </c>
      <c r="M28" s="4">
        <v>10</v>
      </c>
      <c r="N28" s="10">
        <f t="shared" si="10"/>
        <v>5.5555555555555552E-2</v>
      </c>
      <c r="O28" s="7">
        <f t="shared" si="11"/>
        <v>7.739881019471091</v>
      </c>
    </row>
    <row r="29" spans="2:15" x14ac:dyDescent="0.25">
      <c r="B29" s="5">
        <f t="shared" si="1"/>
        <v>85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93.273279985684965</v>
      </c>
      <c r="H29" s="5">
        <f t="shared" si="7"/>
        <v>6.9421061846146248</v>
      </c>
      <c r="I29" s="5">
        <f t="shared" si="8"/>
        <v>93.531265347831379</v>
      </c>
      <c r="J29" s="5">
        <f t="shared" si="9"/>
        <v>4.2565391666936776</v>
      </c>
      <c r="K29" s="7">
        <f>_xll.Interpolate($E$8:$E$20,$F$8:$F$20,$J29,0,1,0,0)</f>
        <v>0.70262532908661757</v>
      </c>
      <c r="L29" s="7">
        <f t="shared" si="3"/>
        <v>6.5026253290866176</v>
      </c>
      <c r="M29" s="4">
        <v>10</v>
      </c>
      <c r="N29" s="10">
        <f t="shared" si="10"/>
        <v>5.5555555555555552E-2</v>
      </c>
      <c r="O29" s="7">
        <f t="shared" si="11"/>
        <v>7.873439587440461</v>
      </c>
    </row>
    <row r="30" spans="2:15" x14ac:dyDescent="0.25">
      <c r="B30" s="5">
        <f t="shared" si="1"/>
        <v>85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91.94210618461463</v>
      </c>
      <c r="H30" s="5">
        <f t="shared" si="7"/>
        <v>8.2732799856849635</v>
      </c>
      <c r="I30" s="5">
        <f t="shared" si="8"/>
        <v>92.313585410731861</v>
      </c>
      <c r="J30" s="5">
        <f t="shared" si="9"/>
        <v>5.1418313922640779</v>
      </c>
      <c r="K30" s="7">
        <f>_xll.Interpolate($E$8:$E$20,$F$8:$F$20,$J30,0,1,0,0)</f>
        <v>0.94375592213447157</v>
      </c>
      <c r="L30" s="7">
        <f t="shared" si="3"/>
        <v>6.7437559221344712</v>
      </c>
      <c r="M30" s="4">
        <v>10</v>
      </c>
      <c r="N30" s="10">
        <f t="shared" si="10"/>
        <v>5.5555555555555552E-2</v>
      </c>
      <c r="O30" s="7">
        <f t="shared" si="11"/>
        <v>7.9541766195512986</v>
      </c>
    </row>
    <row r="31" spans="2:15" x14ac:dyDescent="0.25">
      <c r="B31" s="5">
        <f t="shared" si="1"/>
        <v>85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90.4</v>
      </c>
      <c r="H31" s="5">
        <f t="shared" si="7"/>
        <v>9.353074360871938</v>
      </c>
      <c r="I31" s="5">
        <f t="shared" si="8"/>
        <v>90.88256158361736</v>
      </c>
      <c r="J31" s="5">
        <f t="shared" si="9"/>
        <v>5.9069878265031575</v>
      </c>
      <c r="K31" s="7">
        <f>_xll.Interpolate($E$8:$E$20,$F$8:$F$20,$J31,0,1,0,0)</f>
        <v>1.1623089929500774</v>
      </c>
      <c r="L31" s="7">
        <f t="shared" si="3"/>
        <v>6.962308992950077</v>
      </c>
      <c r="M31" s="4">
        <v>10</v>
      </c>
      <c r="N31" s="10">
        <f t="shared" si="10"/>
        <v>5.5555555555555552E-2</v>
      </c>
      <c r="O31" s="7">
        <f t="shared" si="11"/>
        <v>7.9593309135681913</v>
      </c>
    </row>
    <row r="32" spans="2:15" x14ac:dyDescent="0.25">
      <c r="B32" s="5">
        <f t="shared" si="1"/>
        <v>85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88.69381754791722</v>
      </c>
      <c r="H32" s="5">
        <f t="shared" si="7"/>
        <v>10.14868030448781</v>
      </c>
      <c r="I32" s="5">
        <f t="shared" si="8"/>
        <v>89.272554478663423</v>
      </c>
      <c r="J32" s="5">
        <f t="shared" si="9"/>
        <v>6.5276092269382797</v>
      </c>
      <c r="K32" s="7">
        <f>_xll.Interpolate($E$8:$E$20,$F$8:$F$20,$J32,0,1,0,0)</f>
        <v>1.3420540381651569</v>
      </c>
      <c r="L32" s="7">
        <f t="shared" si="3"/>
        <v>7.1420540381651563</v>
      </c>
      <c r="M32" s="4">
        <v>10</v>
      </c>
      <c r="N32" s="10">
        <f t="shared" si="10"/>
        <v>5.5555555555555552E-2</v>
      </c>
      <c r="O32" s="7">
        <f t="shared" si="11"/>
        <v>7.8780948345458714</v>
      </c>
    </row>
    <row r="33" spans="2:15" x14ac:dyDescent="0.25">
      <c r="B33" s="5">
        <f t="shared" si="1"/>
        <v>85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86.875400318802846</v>
      </c>
      <c r="H33" s="5">
        <f t="shared" si="7"/>
        <v>10.635923732531847</v>
      </c>
      <c r="I33" s="5">
        <f t="shared" si="8"/>
        <v>87.524042720823203</v>
      </c>
      <c r="J33" s="5">
        <f t="shared" si="9"/>
        <v>6.9798355759942705</v>
      </c>
      <c r="K33" s="7">
        <f>_xll.Interpolate($E$8:$E$20,$F$8:$F$20,$J33,0,1,0,0)</f>
        <v>1.4738372917613007</v>
      </c>
      <c r="L33" s="7">
        <f t="shared" si="3"/>
        <v>7.2738372917613008</v>
      </c>
      <c r="M33" s="4">
        <v>10</v>
      </c>
      <c r="N33" s="10">
        <f t="shared" si="10"/>
        <v>5.5555555555555552E-2</v>
      </c>
      <c r="O33" s="7">
        <f t="shared" si="11"/>
        <v>7.7122388189048587</v>
      </c>
    </row>
    <row r="34" spans="2:15" x14ac:dyDescent="0.25">
      <c r="B34" s="5">
        <f t="shared" si="1"/>
        <v>85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85</v>
      </c>
      <c r="H34" s="5">
        <f t="shared" si="7"/>
        <v>10.8</v>
      </c>
      <c r="I34" s="5">
        <f t="shared" si="8"/>
        <v>85.683370615306686</v>
      </c>
      <c r="J34" s="5">
        <f t="shared" si="9"/>
        <v>7.2411338669949386</v>
      </c>
      <c r="K34" s="7">
        <f>_xll.Interpolate($E$8:$E$20,$F$8:$F$20,$J34,0,1,0,0)</f>
        <v>1.5485316345835216</v>
      </c>
      <c r="L34" s="7">
        <f t="shared" si="3"/>
        <v>7.3485316345835212</v>
      </c>
      <c r="M34" s="4">
        <v>10</v>
      </c>
      <c r="N34" s="10">
        <f t="shared" si="10"/>
        <v>5.5555555555555552E-2</v>
      </c>
      <c r="O34" s="7">
        <f t="shared" si="11"/>
        <v>7.4671659224531179</v>
      </c>
    </row>
    <row r="35" spans="2:15" x14ac:dyDescent="0.25">
      <c r="B35" s="5">
        <f t="shared" si="1"/>
        <v>85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83.124599681197154</v>
      </c>
      <c r="H35" s="5">
        <f t="shared" si="7"/>
        <v>10.635923732531847</v>
      </c>
      <c r="I35" s="5">
        <f t="shared" si="8"/>
        <v>83.802278881922518</v>
      </c>
      <c r="J35" s="5">
        <f t="shared" si="9"/>
        <v>7.2914666604851881</v>
      </c>
      <c r="K35" s="7">
        <f>_xll.Interpolate($E$8:$E$20,$F$8:$F$20,$J35,0,1,0,0)</f>
        <v>1.5628339965354163</v>
      </c>
      <c r="L35" s="7">
        <f t="shared" si="3"/>
        <v>7.3628339965354161</v>
      </c>
      <c r="M35" s="4">
        <v>10</v>
      </c>
      <c r="N35" s="10">
        <f t="shared" si="10"/>
        <v>5.5555555555555552E-2</v>
      </c>
      <c r="O35" s="7">
        <f t="shared" si="11"/>
        <v>7.1567989168411268</v>
      </c>
    </row>
    <row r="36" spans="2:15" x14ac:dyDescent="0.25">
      <c r="B36" s="5">
        <f t="shared" si="1"/>
        <v>85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81.30618245208278</v>
      </c>
      <c r="H36" s="5">
        <f t="shared" si="7"/>
        <v>10.148680304487812</v>
      </c>
      <c r="I36" s="5">
        <f t="shared" si="8"/>
        <v>81.937116234671535</v>
      </c>
      <c r="J36" s="5">
        <f t="shared" si="9"/>
        <v>7.1148911157932249</v>
      </c>
      <c r="K36" s="7">
        <f>_xll.Interpolate($E$8:$E$20,$F$8:$F$20,$J36,0,1,0,0)</f>
        <v>1.5125717815079587</v>
      </c>
      <c r="L36" s="7">
        <f t="shared" si="3"/>
        <v>7.3125717815079589</v>
      </c>
      <c r="M36" s="4">
        <v>10</v>
      </c>
      <c r="N36" s="10">
        <f t="shared" si="10"/>
        <v>5.5555555555555552E-2</v>
      </c>
      <c r="O36" s="7">
        <f t="shared" si="11"/>
        <v>6.7950653951018092</v>
      </c>
    </row>
    <row r="37" spans="2:15" x14ac:dyDescent="0.25">
      <c r="B37" s="5">
        <f t="shared" si="1"/>
        <v>85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79.600000000000009</v>
      </c>
      <c r="H37" s="5">
        <f t="shared" si="7"/>
        <v>9.353074360871938</v>
      </c>
      <c r="I37" s="5">
        <f t="shared" si="8"/>
        <v>80.147613813512891</v>
      </c>
      <c r="J37" s="5">
        <f t="shared" si="9"/>
        <v>6.7015786404871687</v>
      </c>
      <c r="K37" s="7">
        <f>_xll.Interpolate($E$8:$E$20,$F$8:$F$20,$J37,0,1,0,0)</f>
        <v>1.3926305475632144</v>
      </c>
      <c r="L37" s="7">
        <f t="shared" si="3"/>
        <v>7.1926305475632137</v>
      </c>
      <c r="M37" s="4">
        <v>10</v>
      </c>
      <c r="N37" s="10">
        <f t="shared" si="10"/>
        <v>5.5555555555555552E-2</v>
      </c>
      <c r="O37" s="7">
        <f t="shared" si="11"/>
        <v>6.3948608014600667</v>
      </c>
    </row>
    <row r="38" spans="2:15" x14ac:dyDescent="0.25">
      <c r="B38" s="5">
        <f t="shared" si="1"/>
        <v>85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78.05789381538537</v>
      </c>
      <c r="H38" s="5">
        <f t="shared" si="7"/>
        <v>8.2732799856849635</v>
      </c>
      <c r="I38" s="5">
        <f t="shared" si="8"/>
        <v>78.495107800521637</v>
      </c>
      <c r="J38" s="5">
        <f t="shared" si="9"/>
        <v>6.0501361394012623</v>
      </c>
      <c r="K38" s="7">
        <f>_xll.Interpolate($E$8:$E$20,$F$8:$F$20,$J38,0,1,0,0)</f>
        <v>1.204013190306036</v>
      </c>
      <c r="L38" s="7">
        <f t="shared" si="3"/>
        <v>7.0040131903060363</v>
      </c>
      <c r="M38" s="4">
        <v>10</v>
      </c>
      <c r="N38" s="10">
        <f t="shared" si="10"/>
        <v>5.5555555555555552E-2</v>
      </c>
      <c r="O38" s="7">
        <f t="shared" si="11"/>
        <v>5.973024337707348</v>
      </c>
    </row>
    <row r="39" spans="2:15" x14ac:dyDescent="0.25">
      <c r="B39" s="5">
        <f t="shared" si="1"/>
        <v>85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76.726720014315035</v>
      </c>
      <c r="H39" s="5">
        <f t="shared" si="7"/>
        <v>6.9421061846146266</v>
      </c>
      <c r="I39" s="5">
        <f t="shared" si="8"/>
        <v>77.040135010483695</v>
      </c>
      <c r="J39" s="5">
        <f t="shared" si="9"/>
        <v>5.1699499899559651</v>
      </c>
      <c r="K39" s="7">
        <f>_xll.Interpolate($E$8:$E$20,$F$8:$F$20,$J39,0,1,0,0)</f>
        <v>0.95160372617740752</v>
      </c>
      <c r="L39" s="7">
        <f t="shared" si="3"/>
        <v>6.7516037261774073</v>
      </c>
      <c r="M39" s="4">
        <v>10</v>
      </c>
      <c r="N39" s="10">
        <f t="shared" si="10"/>
        <v>5.5555555555555552E-2</v>
      </c>
      <c r="O39" s="7">
        <f t="shared" si="11"/>
        <v>5.5462975257872618</v>
      </c>
    </row>
    <row r="40" spans="2:15" x14ac:dyDescent="0.25">
      <c r="B40" s="5">
        <f t="shared" si="1"/>
        <v>85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75.646925639128057</v>
      </c>
      <c r="H40" s="5">
        <f t="shared" si="7"/>
        <v>5.3999999999999995</v>
      </c>
      <c r="I40" s="5">
        <f t="shared" si="8"/>
        <v>75.839418237825171</v>
      </c>
      <c r="J40" s="5">
        <f t="shared" si="9"/>
        <v>4.0830909464513603</v>
      </c>
      <c r="K40" s="7">
        <f>_xll.Interpolate($E$8:$E$20,$F$8:$F$20,$J40,0,1,0,0)</f>
        <v>0.65798153735842058</v>
      </c>
      <c r="L40" s="7">
        <f t="shared" si="3"/>
        <v>6.4579815373584202</v>
      </c>
      <c r="M40" s="4">
        <v>10</v>
      </c>
      <c r="N40" s="10">
        <f t="shared" si="10"/>
        <v>5.5555555555555552E-2</v>
      </c>
      <c r="O40" s="7">
        <f t="shared" si="11"/>
        <v>5.1410157387021904</v>
      </c>
    </row>
    <row r="41" spans="2:15" x14ac:dyDescent="0.25">
      <c r="B41" s="5">
        <f t="shared" si="1"/>
        <v>85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74.851319695512188</v>
      </c>
      <c r="H41" s="5">
        <f t="shared" si="7"/>
        <v>3.6938175479172242</v>
      </c>
      <c r="I41" s="5">
        <f t="shared" si="8"/>
        <v>74.94240687512692</v>
      </c>
      <c r="J41" s="5">
        <f t="shared" si="9"/>
        <v>2.8251820411960784</v>
      </c>
      <c r="K41" s="7">
        <f>_xll.Interpolate($E$8:$E$20,$F$8:$F$20,$J41,0,1,0,0)</f>
        <v>0.36206975513388645</v>
      </c>
      <c r="L41" s="7">
        <f t="shared" si="3"/>
        <v>6.1620697551338859</v>
      </c>
      <c r="M41" s="4">
        <v>10</v>
      </c>
      <c r="N41" s="10">
        <f t="shared" si="10"/>
        <v>5.5555555555555552E-2</v>
      </c>
      <c r="O41" s="7">
        <f t="shared" si="11"/>
        <v>4.7900939631950026</v>
      </c>
    </row>
    <row r="42" spans="2:15" x14ac:dyDescent="0.25">
      <c r="B42" s="5">
        <f t="shared" si="1"/>
        <v>85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74.36407626746815</v>
      </c>
      <c r="H42" s="5">
        <f t="shared" si="7"/>
        <v>1.8754003188028472</v>
      </c>
      <c r="I42" s="5">
        <f t="shared" si="8"/>
        <v>74.387720528791476</v>
      </c>
      <c r="J42" s="5">
        <f t="shared" si="9"/>
        <v>1.4446458165854628</v>
      </c>
      <c r="K42" s="7">
        <f>_xll.Interpolate($E$8:$E$20,$F$8:$F$20,$J42,0,1,0,0)</f>
        <v>0.12140344265896877</v>
      </c>
      <c r="L42" s="7">
        <f t="shared" si="3"/>
        <v>5.9214034426589688</v>
      </c>
      <c r="M42" s="4">
        <v>10</v>
      </c>
      <c r="N42" s="10">
        <f t="shared" si="10"/>
        <v>5.5555555555555552E-2</v>
      </c>
      <c r="O42" s="7">
        <f t="shared" si="11"/>
        <v>4.5351254189340473</v>
      </c>
    </row>
    <row r="43" spans="2:15" ht="15.75" thickBot="1" x14ac:dyDescent="0.3">
      <c r="B43" s="5">
        <f t="shared" si="1"/>
        <v>85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74.2</v>
      </c>
      <c r="H43" s="5">
        <f t="shared" si="7"/>
        <v>1.3231603313013096E-15</v>
      </c>
      <c r="I43" s="5">
        <f t="shared" si="8"/>
        <v>74.2</v>
      </c>
      <c r="J43" s="5">
        <f t="shared" si="9"/>
        <v>1.0217183639177466E-15</v>
      </c>
      <c r="K43" s="7">
        <f>_xll.Interpolate($E$8:$E$20,$F$8:$F$20,$J43,0,1,0,0)</f>
        <v>3.2000033364932608E-17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4.4197525259515569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6.769159824872335</v>
      </c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Q20"/>
  <sheetViews>
    <sheetView workbookViewId="0">
      <selection activeCell="K31" sqref="K31"/>
    </sheetView>
  </sheetViews>
  <sheetFormatPr baseColWidth="10" defaultRowHeight="15" x14ac:dyDescent="0.25"/>
  <sheetData>
    <row r="2" spans="2:17" x14ac:dyDescent="0.25">
      <c r="C2" s="43" t="s">
        <v>21</v>
      </c>
      <c r="D2" s="43" t="s">
        <v>22</v>
      </c>
      <c r="E2" s="43" t="s">
        <v>23</v>
      </c>
      <c r="O2" s="14"/>
    </row>
    <row r="3" spans="2:17" s="14" customFormat="1" x14ac:dyDescent="0.25">
      <c r="B3" s="15" t="s">
        <v>18</v>
      </c>
      <c r="C3" s="16">
        <v>1.3526E-2</v>
      </c>
      <c r="D3" s="16">
        <v>1.7746000000000001E-2</v>
      </c>
      <c r="E3" s="16">
        <v>-6.6600000000000003E-4</v>
      </c>
      <c r="N3"/>
      <c r="P3"/>
      <c r="Q3"/>
    </row>
    <row r="4" spans="2:17" x14ac:dyDescent="0.25">
      <c r="B4" s="15" t="s">
        <v>19</v>
      </c>
      <c r="C4" s="16">
        <v>1.7125000000000001E-2</v>
      </c>
      <c r="D4" s="16">
        <v>7.2275000000000006E-2</v>
      </c>
      <c r="E4" s="16">
        <v>-4.1479999999999998E-3</v>
      </c>
      <c r="O4" s="14"/>
    </row>
    <row r="5" spans="2:17" ht="30" x14ac:dyDescent="0.25">
      <c r="B5" s="15" t="s">
        <v>20</v>
      </c>
      <c r="C5" s="16">
        <v>3.0041999999999999E-2</v>
      </c>
      <c r="D5" s="16">
        <v>4.0816999999999999E-2</v>
      </c>
      <c r="E5" s="16">
        <v>-2.1299999999999999E-3</v>
      </c>
      <c r="O5" s="14"/>
    </row>
    <row r="6" spans="2:17" x14ac:dyDescent="0.25">
      <c r="B6" s="15" t="s">
        <v>47</v>
      </c>
      <c r="C6" s="16">
        <v>-7.94E-4</v>
      </c>
      <c r="D6" s="16">
        <v>2.1090000000000001E-2</v>
      </c>
      <c r="E6" s="16">
        <v>-1.09E-3</v>
      </c>
      <c r="O6" s="14"/>
    </row>
    <row r="8" spans="2:17" ht="30" x14ac:dyDescent="0.25">
      <c r="C8" s="15" t="s">
        <v>18</v>
      </c>
      <c r="D8" s="15" t="s">
        <v>19</v>
      </c>
      <c r="E8" s="15" t="s">
        <v>20</v>
      </c>
      <c r="F8" s="15" t="s">
        <v>47</v>
      </c>
    </row>
    <row r="9" spans="2:17" x14ac:dyDescent="0.25">
      <c r="B9" t="s">
        <v>1</v>
      </c>
      <c r="C9" t="s">
        <v>17</v>
      </c>
      <c r="D9" t="s">
        <v>17</v>
      </c>
      <c r="E9" t="s">
        <v>17</v>
      </c>
      <c r="F9" t="s">
        <v>17</v>
      </c>
    </row>
    <row r="10" spans="2:17" x14ac:dyDescent="0.25">
      <c r="B10">
        <v>0</v>
      </c>
      <c r="C10" s="17">
        <f t="shared" ref="C10:C20" si="0">C$3*$B10+D$3*$B10*$B10+E$3*$B10*$B10*$B10</f>
        <v>0</v>
      </c>
      <c r="D10" s="17">
        <f t="shared" ref="D10:D20" si="1">C$4*$B10+D$4*$B10*$B10+E$4*$B10*$B10*$B10</f>
        <v>0</v>
      </c>
      <c r="E10" s="17">
        <f t="shared" ref="E10:E20" si="2">C$5*$B10+D$5*$B10*$B10+E$5*$B10*$B10*$B10</f>
        <v>0</v>
      </c>
      <c r="F10" s="17">
        <f t="shared" ref="F10:F20" si="3">C$6*$B10+D$6*$B10*$B10+E$6*$B10*$B10*$B10</f>
        <v>0</v>
      </c>
    </row>
    <row r="11" spans="2:17" x14ac:dyDescent="0.25">
      <c r="B11">
        <v>1</v>
      </c>
      <c r="C11" s="17">
        <f t="shared" si="0"/>
        <v>3.0606000000000001E-2</v>
      </c>
      <c r="D11" s="17">
        <f t="shared" si="1"/>
        <v>8.5252000000000008E-2</v>
      </c>
      <c r="E11" s="17">
        <f t="shared" si="2"/>
        <v>6.8729000000000012E-2</v>
      </c>
      <c r="F11" s="17">
        <f t="shared" si="3"/>
        <v>1.9206000000000001E-2</v>
      </c>
    </row>
    <row r="12" spans="2:17" x14ac:dyDescent="0.25">
      <c r="B12">
        <v>2</v>
      </c>
      <c r="C12" s="17">
        <f t="shared" si="0"/>
        <v>9.2708000000000013E-2</v>
      </c>
      <c r="D12" s="17">
        <f t="shared" si="1"/>
        <v>0.29016600000000004</v>
      </c>
      <c r="E12" s="17">
        <f t="shared" si="2"/>
        <v>0.206312</v>
      </c>
      <c r="F12" s="17">
        <f t="shared" si="3"/>
        <v>7.4051999999999993E-2</v>
      </c>
    </row>
    <row r="13" spans="2:17" x14ac:dyDescent="0.25">
      <c r="B13">
        <v>3</v>
      </c>
      <c r="C13" s="17">
        <f t="shared" si="0"/>
        <v>0.18231000000000003</v>
      </c>
      <c r="D13" s="17">
        <f t="shared" si="1"/>
        <v>0.5898540000000001</v>
      </c>
      <c r="E13" s="17">
        <f t="shared" si="2"/>
        <v>0.39996900000000002</v>
      </c>
      <c r="F13" s="17">
        <f t="shared" si="3"/>
        <v>0.15799800000000003</v>
      </c>
    </row>
    <row r="14" spans="2:17" x14ac:dyDescent="0.25">
      <c r="B14">
        <v>4</v>
      </c>
      <c r="C14" s="17">
        <f t="shared" si="0"/>
        <v>0.29541600000000001</v>
      </c>
      <c r="D14" s="17">
        <f t="shared" si="1"/>
        <v>0.95942800000000017</v>
      </c>
      <c r="E14" s="17">
        <f t="shared" si="2"/>
        <v>0.63691999999999993</v>
      </c>
      <c r="F14" s="17">
        <f t="shared" si="3"/>
        <v>0.26450400000000002</v>
      </c>
    </row>
    <row r="15" spans="2:17" x14ac:dyDescent="0.25">
      <c r="B15">
        <v>5</v>
      </c>
      <c r="C15" s="17">
        <f t="shared" si="0"/>
        <v>0.42802999999999997</v>
      </c>
      <c r="D15" s="17">
        <f t="shared" si="1"/>
        <v>1.3740000000000001</v>
      </c>
      <c r="E15" s="17">
        <f t="shared" si="2"/>
        <v>0.90438499999999988</v>
      </c>
      <c r="F15" s="17">
        <f t="shared" si="3"/>
        <v>0.38702999999999999</v>
      </c>
    </row>
    <row r="16" spans="2:17" x14ac:dyDescent="0.25">
      <c r="B16">
        <v>6</v>
      </c>
      <c r="C16" s="17">
        <f t="shared" si="0"/>
        <v>0.57615600000000011</v>
      </c>
      <c r="D16" s="17">
        <f t="shared" si="1"/>
        <v>1.8086819999999999</v>
      </c>
      <c r="E16" s="17">
        <f t="shared" si="2"/>
        <v>1.1895840000000002</v>
      </c>
      <c r="F16" s="17">
        <f t="shared" si="3"/>
        <v>0.51903600000000005</v>
      </c>
    </row>
    <row r="17" spans="2:6" x14ac:dyDescent="0.25">
      <c r="B17">
        <v>7</v>
      </c>
      <c r="C17" s="17">
        <f t="shared" si="0"/>
        <v>0.73579800000000006</v>
      </c>
      <c r="D17" s="17">
        <f t="shared" si="1"/>
        <v>2.2385860000000006</v>
      </c>
      <c r="E17" s="17">
        <f t="shared" si="2"/>
        <v>1.4797370000000005</v>
      </c>
      <c r="F17" s="17">
        <f t="shared" si="3"/>
        <v>0.65398200000000017</v>
      </c>
    </row>
    <row r="18" spans="2:6" x14ac:dyDescent="0.25">
      <c r="B18">
        <v>8</v>
      </c>
      <c r="C18" s="17">
        <f t="shared" si="0"/>
        <v>0.90296000000000021</v>
      </c>
      <c r="D18" s="17">
        <f t="shared" si="1"/>
        <v>2.6388240000000009</v>
      </c>
      <c r="E18" s="17">
        <f t="shared" si="2"/>
        <v>1.7620640000000001</v>
      </c>
      <c r="F18" s="17">
        <f t="shared" si="3"/>
        <v>0.78532800000000014</v>
      </c>
    </row>
    <row r="19" spans="2:6" x14ac:dyDescent="0.25">
      <c r="B19">
        <v>9</v>
      </c>
      <c r="C19" s="17">
        <f t="shared" si="0"/>
        <v>1.0736460000000003</v>
      </c>
      <c r="D19" s="17">
        <f t="shared" si="1"/>
        <v>2.9845080000000004</v>
      </c>
      <c r="E19" s="17">
        <f t="shared" si="2"/>
        <v>2.0237850000000002</v>
      </c>
      <c r="F19" s="17">
        <f t="shared" si="3"/>
        <v>0.90653399999999995</v>
      </c>
    </row>
    <row r="20" spans="2:6" x14ac:dyDescent="0.25">
      <c r="B20">
        <v>10</v>
      </c>
      <c r="C20" s="17">
        <f t="shared" si="0"/>
        <v>1.2438599999999997</v>
      </c>
      <c r="D20" s="17">
        <f t="shared" si="1"/>
        <v>3.25075</v>
      </c>
      <c r="E20" s="17">
        <f t="shared" si="2"/>
        <v>2.2521199999999997</v>
      </c>
      <c r="F20" s="17">
        <f t="shared" si="3"/>
        <v>1.0110599999999998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90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90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100.8</v>
      </c>
      <c r="H25" s="5">
        <f>F25</f>
        <v>0</v>
      </c>
      <c r="I25" s="5">
        <f>SQRT(G25^2+H25^2)</f>
        <v>100.8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7.2755199999999993</v>
      </c>
    </row>
    <row r="26" spans="2:15" x14ac:dyDescent="0.25">
      <c r="B26" s="5">
        <f t="shared" si="1"/>
        <v>90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100.63592373253185</v>
      </c>
      <c r="H26" s="5">
        <f t="shared" ref="H26:H43" si="7">F26</f>
        <v>1.8754003188028476</v>
      </c>
      <c r="I26" s="5">
        <f t="shared" ref="I26:I43" si="8">SQRT(G26^2+H26^2)</f>
        <v>100.65339672289124</v>
      </c>
      <c r="J26" s="5">
        <f t="shared" ref="J26:J43" si="9">ATAN(H26/G26)*180/PI()</f>
        <v>1.0676116739063557</v>
      </c>
      <c r="K26" s="7">
        <f>_xll.Interpolate($E$8:$E$20,$F$8:$F$20,$J26,0,1,0,0)</f>
        <v>7.5860927302247777E-2</v>
      </c>
      <c r="L26" s="7">
        <f t="shared" si="3"/>
        <v>5.8758609273022477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7.3492557398943026</v>
      </c>
    </row>
    <row r="27" spans="2:15" x14ac:dyDescent="0.25">
      <c r="B27" s="5">
        <f t="shared" si="1"/>
        <v>90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100.14868030448781</v>
      </c>
      <c r="H27" s="5">
        <f t="shared" si="7"/>
        <v>3.6938175479172224</v>
      </c>
      <c r="I27" s="5">
        <f t="shared" si="8"/>
        <v>100.21677731202399</v>
      </c>
      <c r="J27" s="5">
        <f t="shared" si="9"/>
        <v>2.1123020594648803</v>
      </c>
      <c r="K27" s="7">
        <f>_xll.Interpolate($E$8:$E$20,$F$8:$F$20,$J27,0,1,0,0)</f>
        <v>0.2252650627950997</v>
      </c>
      <c r="L27" s="7">
        <f t="shared" si="3"/>
        <v>6.0252650627950999</v>
      </c>
      <c r="M27" s="4">
        <v>10</v>
      </c>
      <c r="N27" s="10">
        <f t="shared" si="10"/>
        <v>5.5555555555555552E-2</v>
      </c>
      <c r="O27" s="7">
        <f t="shared" si="11"/>
        <v>7.470884187968398</v>
      </c>
    </row>
    <row r="28" spans="2:15" x14ac:dyDescent="0.25">
      <c r="B28" s="5">
        <f t="shared" si="1"/>
        <v>90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99.353074360871943</v>
      </c>
      <c r="H28" s="5">
        <f t="shared" si="7"/>
        <v>5.3999999999999995</v>
      </c>
      <c r="I28" s="5">
        <f t="shared" si="8"/>
        <v>99.499715501889497</v>
      </c>
      <c r="J28" s="5">
        <f t="shared" si="9"/>
        <v>3.1110570759806415</v>
      </c>
      <c r="K28" s="7">
        <f>_xll.Interpolate($E$8:$E$20,$F$8:$F$20,$J28,0,1,0,0)</f>
        <v>0.42414701973072794</v>
      </c>
      <c r="L28" s="7">
        <f t="shared" si="3"/>
        <v>6.2241470197307276</v>
      </c>
      <c r="M28" s="4">
        <v>10</v>
      </c>
      <c r="N28" s="10">
        <f t="shared" si="10"/>
        <v>5.5555555555555552E-2</v>
      </c>
      <c r="O28" s="7">
        <f t="shared" si="11"/>
        <v>7.6074394014490938</v>
      </c>
    </row>
    <row r="29" spans="2:15" x14ac:dyDescent="0.25">
      <c r="B29" s="5">
        <f t="shared" si="1"/>
        <v>90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98.273279985684965</v>
      </c>
      <c r="H29" s="5">
        <f t="shared" si="7"/>
        <v>6.9421061846146248</v>
      </c>
      <c r="I29" s="5">
        <f t="shared" si="8"/>
        <v>98.518172929786374</v>
      </c>
      <c r="J29" s="5">
        <f t="shared" si="9"/>
        <v>4.0407091932622929</v>
      </c>
      <c r="K29" s="7">
        <f>_xll.Interpolate($E$8:$E$20,$F$8:$F$20,$J29,0,1,0,0)</f>
        <v>0.64721246870081028</v>
      </c>
      <c r="L29" s="7">
        <f t="shared" si="3"/>
        <v>6.4472124687008101</v>
      </c>
      <c r="M29" s="4">
        <v>10</v>
      </c>
      <c r="N29" s="10">
        <f t="shared" si="10"/>
        <v>5.5555555555555552E-2</v>
      </c>
      <c r="O29" s="7">
        <f t="shared" si="11"/>
        <v>7.7253766367114558</v>
      </c>
    </row>
    <row r="30" spans="2:15" x14ac:dyDescent="0.25">
      <c r="B30" s="5">
        <f t="shared" si="1"/>
        <v>90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96.94210618461463</v>
      </c>
      <c r="H30" s="5">
        <f t="shared" si="7"/>
        <v>8.2732799856849635</v>
      </c>
      <c r="I30" s="5">
        <f t="shared" si="8"/>
        <v>97.29449682911482</v>
      </c>
      <c r="J30" s="5">
        <f t="shared" si="9"/>
        <v>4.8779443905288664</v>
      </c>
      <c r="K30" s="7">
        <f>_xll.Interpolate($E$8:$E$20,$F$8:$F$20,$J30,0,1,0,0)</f>
        <v>0.87010448623210612</v>
      </c>
      <c r="L30" s="7">
        <f t="shared" si="3"/>
        <v>6.6701044862321055</v>
      </c>
      <c r="M30" s="4">
        <v>10</v>
      </c>
      <c r="N30" s="10">
        <f t="shared" si="10"/>
        <v>5.5555555555555552E-2</v>
      </c>
      <c r="O30" s="7">
        <f t="shared" si="11"/>
        <v>7.795144515409353</v>
      </c>
    </row>
    <row r="31" spans="2:15" x14ac:dyDescent="0.25">
      <c r="B31" s="5">
        <f t="shared" si="1"/>
        <v>90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95.4</v>
      </c>
      <c r="H31" s="5">
        <f t="shared" si="7"/>
        <v>9.353074360871938</v>
      </c>
      <c r="I31" s="5">
        <f t="shared" si="8"/>
        <v>95.857394080999313</v>
      </c>
      <c r="J31" s="5">
        <f t="shared" si="9"/>
        <v>5.599418563517089</v>
      </c>
      <c r="K31" s="7">
        <f>_xll.Interpolate($E$8:$E$20,$F$8:$F$20,$J31,0,1,0,0)</f>
        <v>1.0732094667747039</v>
      </c>
      <c r="L31" s="7">
        <f t="shared" si="3"/>
        <v>6.8732094667747035</v>
      </c>
      <c r="M31" s="4">
        <v>10</v>
      </c>
      <c r="N31" s="10">
        <f t="shared" si="10"/>
        <v>5.5555555555555552E-2</v>
      </c>
      <c r="O31" s="7">
        <f t="shared" si="11"/>
        <v>7.7969688191092255</v>
      </c>
    </row>
    <row r="32" spans="2:15" x14ac:dyDescent="0.25">
      <c r="B32" s="5">
        <f t="shared" si="1"/>
        <v>90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93.69381754791722</v>
      </c>
      <c r="H32" s="5">
        <f t="shared" si="7"/>
        <v>10.14868030448781</v>
      </c>
      <c r="I32" s="5">
        <f t="shared" si="8"/>
        <v>94.241854600942034</v>
      </c>
      <c r="J32" s="5">
        <f t="shared" si="9"/>
        <v>6.1820336388817294</v>
      </c>
      <c r="K32" s="7">
        <f>_xll.Interpolate($E$8:$E$20,$F$8:$F$20,$J32,0,1,0,0)</f>
        <v>1.2420327875795012</v>
      </c>
      <c r="L32" s="7">
        <f t="shared" si="3"/>
        <v>7.042032787579501</v>
      </c>
      <c r="M32" s="4">
        <v>10</v>
      </c>
      <c r="N32" s="10">
        <f t="shared" si="10"/>
        <v>5.5555555555555552E-2</v>
      </c>
      <c r="O32" s="7">
        <f t="shared" si="11"/>
        <v>7.7214821549155248</v>
      </c>
    </row>
    <row r="33" spans="2:15" x14ac:dyDescent="0.25">
      <c r="B33" s="5">
        <f t="shared" si="1"/>
        <v>90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91.875400318802846</v>
      </c>
      <c r="H33" s="5">
        <f t="shared" si="7"/>
        <v>10.635923732531847</v>
      </c>
      <c r="I33" s="5">
        <f t="shared" si="8"/>
        <v>92.488983437945251</v>
      </c>
      <c r="J33" s="5">
        <f t="shared" si="9"/>
        <v>6.6034321223575612</v>
      </c>
      <c r="K33" s="7">
        <f>_xll.Interpolate($E$8:$E$20,$F$8:$F$20,$J33,0,1,0,0)</f>
        <v>1.3640788900495617</v>
      </c>
      <c r="L33" s="7">
        <f t="shared" si="3"/>
        <v>7.1640788900495611</v>
      </c>
      <c r="M33" s="4">
        <v>10</v>
      </c>
      <c r="N33" s="10">
        <f t="shared" si="10"/>
        <v>5.5555555555555552E-2</v>
      </c>
      <c r="O33" s="7">
        <f t="shared" si="11"/>
        <v>7.5658086446068893</v>
      </c>
    </row>
    <row r="34" spans="2:15" x14ac:dyDescent="0.25">
      <c r="B34" s="5">
        <f t="shared" si="1"/>
        <v>90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90</v>
      </c>
      <c r="H34" s="5">
        <f t="shared" si="7"/>
        <v>10.8</v>
      </c>
      <c r="I34" s="5">
        <f t="shared" si="8"/>
        <v>90.645683846502038</v>
      </c>
      <c r="J34" s="5">
        <f t="shared" si="9"/>
        <v>6.8427734126309412</v>
      </c>
      <c r="K34" s="7">
        <f>_xll.Interpolate($E$8:$E$20,$F$8:$F$20,$J34,0,1,0,0)</f>
        <v>1.4337890156730375</v>
      </c>
      <c r="L34" s="7">
        <f t="shared" si="3"/>
        <v>7.2337890156730378</v>
      </c>
      <c r="M34" s="4">
        <v>10</v>
      </c>
      <c r="N34" s="10">
        <f t="shared" si="10"/>
        <v>5.5555555555555552E-2</v>
      </c>
      <c r="O34" s="7">
        <f t="shared" si="11"/>
        <v>7.3379555774987306</v>
      </c>
    </row>
    <row r="35" spans="2:15" x14ac:dyDescent="0.25">
      <c r="B35" s="5">
        <f t="shared" si="1"/>
        <v>90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88.124599681197154</v>
      </c>
      <c r="H35" s="5">
        <f t="shared" si="7"/>
        <v>10.635923732531847</v>
      </c>
      <c r="I35" s="5">
        <f t="shared" si="8"/>
        <v>88.764114047375529</v>
      </c>
      <c r="J35" s="5">
        <f t="shared" si="9"/>
        <v>6.881849352386987</v>
      </c>
      <c r="K35" s="7">
        <f>_xll.Interpolate($E$8:$E$20,$F$8:$F$20,$J35,0,1,0,0)</f>
        <v>1.4451971538575958</v>
      </c>
      <c r="L35" s="7">
        <f t="shared" si="3"/>
        <v>7.2451971538575961</v>
      </c>
      <c r="M35" s="4">
        <v>10</v>
      </c>
      <c r="N35" s="10">
        <f t="shared" si="10"/>
        <v>5.5555555555555552E-2</v>
      </c>
      <c r="O35" s="7">
        <f t="shared" si="11"/>
        <v>7.0475803250479467</v>
      </c>
    </row>
    <row r="36" spans="2:15" x14ac:dyDescent="0.25">
      <c r="B36" s="5">
        <f t="shared" si="1"/>
        <v>90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86.30618245208278</v>
      </c>
      <c r="H36" s="5">
        <f t="shared" si="7"/>
        <v>10.148680304487812</v>
      </c>
      <c r="I36" s="5">
        <f t="shared" si="8"/>
        <v>86.900821868236093</v>
      </c>
      <c r="J36" s="5">
        <f t="shared" si="9"/>
        <v>6.7065704827397576</v>
      </c>
      <c r="K36" s="7">
        <f>_xll.Interpolate($E$8:$E$20,$F$8:$F$20,$J36,0,1,0,0)</f>
        <v>1.3940839922478578</v>
      </c>
      <c r="L36" s="7">
        <f t="shared" si="3"/>
        <v>7.1940839922478581</v>
      </c>
      <c r="M36" s="4">
        <v>10</v>
      </c>
      <c r="N36" s="10">
        <f t="shared" si="10"/>
        <v>5.5555555555555552E-2</v>
      </c>
      <c r="O36" s="7">
        <f t="shared" si="11"/>
        <v>6.707153608586105</v>
      </c>
    </row>
    <row r="37" spans="2:15" x14ac:dyDescent="0.25">
      <c r="B37" s="5">
        <f t="shared" si="1"/>
        <v>90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84.600000000000009</v>
      </c>
      <c r="H37" s="5">
        <f t="shared" si="7"/>
        <v>9.353074360871938</v>
      </c>
      <c r="I37" s="5">
        <f t="shared" si="8"/>
        <v>85.115451006265616</v>
      </c>
      <c r="J37" s="5">
        <f t="shared" si="9"/>
        <v>6.3087967790390413</v>
      </c>
      <c r="K37" s="7">
        <f>_xll.Interpolate($E$8:$E$20,$F$8:$F$20,$J37,0,1,0,0)</f>
        <v>1.2786536176583305</v>
      </c>
      <c r="L37" s="7">
        <f t="shared" si="3"/>
        <v>7.0786536176583308</v>
      </c>
      <c r="M37" s="4">
        <v>10</v>
      </c>
      <c r="N37" s="10">
        <f t="shared" si="10"/>
        <v>5.5555555555555552E-2</v>
      </c>
      <c r="O37" s="7">
        <f t="shared" si="11"/>
        <v>6.3311477956336129</v>
      </c>
    </row>
    <row r="38" spans="2:15" x14ac:dyDescent="0.25">
      <c r="B38" s="5">
        <f t="shared" si="1"/>
        <v>90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83.05789381538537</v>
      </c>
      <c r="H38" s="5">
        <f t="shared" si="7"/>
        <v>8.2732799856849635</v>
      </c>
      <c r="I38" s="5">
        <f t="shared" si="8"/>
        <v>83.468921682080975</v>
      </c>
      <c r="J38" s="5">
        <f t="shared" si="9"/>
        <v>5.6883883791000152</v>
      </c>
      <c r="K38" s="7">
        <f>_xll.Interpolate($E$8:$E$20,$F$8:$F$20,$J38,0,1,0,0)</f>
        <v>1.098810618769241</v>
      </c>
      <c r="L38" s="7">
        <f t="shared" si="3"/>
        <v>6.8988106187692413</v>
      </c>
      <c r="M38" s="4">
        <v>10</v>
      </c>
      <c r="N38" s="10">
        <f t="shared" si="10"/>
        <v>5.5555555555555552E-2</v>
      </c>
      <c r="O38" s="7">
        <f t="shared" si="11"/>
        <v>5.9338806947230065</v>
      </c>
    </row>
    <row r="39" spans="2:15" x14ac:dyDescent="0.25">
      <c r="B39" s="5">
        <f t="shared" si="1"/>
        <v>90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81.726720014315035</v>
      </c>
      <c r="H39" s="5">
        <f t="shared" si="7"/>
        <v>6.9421061846146266</v>
      </c>
      <c r="I39" s="5">
        <f t="shared" si="8"/>
        <v>82.021031464964551</v>
      </c>
      <c r="J39" s="5">
        <f t="shared" si="9"/>
        <v>4.8552158811818344</v>
      </c>
      <c r="K39" s="7">
        <f>_xll.Interpolate($E$8:$E$20,$F$8:$F$20,$J39,0,1,0,0)</f>
        <v>0.86377116832277268</v>
      </c>
      <c r="L39" s="7">
        <f t="shared" si="3"/>
        <v>6.6637711683227723</v>
      </c>
      <c r="M39" s="4">
        <v>10</v>
      </c>
      <c r="N39" s="10">
        <f t="shared" si="10"/>
        <v>5.5555555555555552E-2</v>
      </c>
      <c r="O39" s="7">
        <f t="shared" si="11"/>
        <v>5.5345907034561899</v>
      </c>
    </row>
    <row r="40" spans="2:15" x14ac:dyDescent="0.25">
      <c r="B40" s="5">
        <f t="shared" si="1"/>
        <v>90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80.646925639128057</v>
      </c>
      <c r="H40" s="5">
        <f t="shared" si="7"/>
        <v>5.3999999999999995</v>
      </c>
      <c r="I40" s="5">
        <f t="shared" si="8"/>
        <v>80.827511498517936</v>
      </c>
      <c r="J40" s="5">
        <f t="shared" si="9"/>
        <v>3.8307233451045355</v>
      </c>
      <c r="K40" s="7">
        <f>_xll.Interpolate($E$8:$E$20,$F$8:$F$20,$J40,0,1,0,0)</f>
        <v>0.59376568141815977</v>
      </c>
      <c r="L40" s="7">
        <f t="shared" si="3"/>
        <v>6.3937656814181594</v>
      </c>
      <c r="M40" s="4">
        <v>10</v>
      </c>
      <c r="N40" s="10">
        <f t="shared" si="10"/>
        <v>5.5555555555555552E-2</v>
      </c>
      <c r="O40" s="7">
        <f t="shared" si="11"/>
        <v>5.1569166658017993</v>
      </c>
    </row>
    <row r="41" spans="2:15" x14ac:dyDescent="0.25">
      <c r="B41" s="5">
        <f t="shared" si="1"/>
        <v>90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79.851319695512188</v>
      </c>
      <c r="H41" s="5">
        <f t="shared" si="7"/>
        <v>3.6938175479172242</v>
      </c>
      <c r="I41" s="5">
        <f t="shared" si="8"/>
        <v>79.936709622001544</v>
      </c>
      <c r="J41" s="5">
        <f t="shared" si="9"/>
        <v>2.6485396804672319</v>
      </c>
      <c r="K41" s="7">
        <f>_xll.Interpolate($E$8:$E$20,$F$8:$F$20,$J41,0,1,0,0)</f>
        <v>0.32551560829645226</v>
      </c>
      <c r="L41" s="7">
        <f t="shared" si="3"/>
        <v>6.1255156082964524</v>
      </c>
      <c r="M41" s="4">
        <v>10</v>
      </c>
      <c r="N41" s="10">
        <f t="shared" si="10"/>
        <v>5.5555555555555552E-2</v>
      </c>
      <c r="O41" s="7">
        <f t="shared" si="11"/>
        <v>4.8322585973059011</v>
      </c>
    </row>
    <row r="42" spans="2:15" x14ac:dyDescent="0.25">
      <c r="B42" s="5">
        <f t="shared" si="1"/>
        <v>90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79.36407626746815</v>
      </c>
      <c r="H42" s="5">
        <f t="shared" si="7"/>
        <v>1.8754003188028472</v>
      </c>
      <c r="I42" s="5">
        <f t="shared" si="8"/>
        <v>79.386231351187519</v>
      </c>
      <c r="J42" s="5">
        <f t="shared" si="9"/>
        <v>1.3536669821741241</v>
      </c>
      <c r="K42" s="7">
        <f>_xll.Interpolate($E$8:$E$20,$F$8:$F$20,$J42,0,1,0,0)</f>
        <v>0.10951801188141674</v>
      </c>
      <c r="L42" s="7">
        <f t="shared" si="3"/>
        <v>5.909518011881417</v>
      </c>
      <c r="M42" s="4">
        <v>10</v>
      </c>
      <c r="N42" s="10">
        <f t="shared" si="10"/>
        <v>5.5555555555555552E-2</v>
      </c>
      <c r="O42" s="7">
        <f t="shared" si="11"/>
        <v>4.5978776741326435</v>
      </c>
    </row>
    <row r="43" spans="2:15" ht="15.75" thickBot="1" x14ac:dyDescent="0.3">
      <c r="B43" s="5">
        <f t="shared" si="1"/>
        <v>90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79.2</v>
      </c>
      <c r="H43" s="5">
        <f t="shared" si="7"/>
        <v>1.3231603313013096E-15</v>
      </c>
      <c r="I43" s="5">
        <f t="shared" si="8"/>
        <v>79.2</v>
      </c>
      <c r="J43" s="5">
        <f t="shared" si="9"/>
        <v>9.5721594195324242E-16</v>
      </c>
      <c r="K43" s="7">
        <f>_xll.Interpolate($E$8:$E$20,$F$8:$F$20,$J43,0,1,0,0)</f>
        <v>3.5211176019488244E-17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4.4915200000000004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6.6886245412361216</v>
      </c>
    </row>
  </sheetData>
  <pageMargins left="0.7" right="0.7" top="0.78740157499999996" bottom="0.78740157499999996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95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95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105.8</v>
      </c>
      <c r="H25" s="5">
        <f>F25</f>
        <v>0</v>
      </c>
      <c r="I25" s="5">
        <f>SQRT(G25^2+H25^2)</f>
        <v>105.8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7.1936966204986144</v>
      </c>
    </row>
    <row r="26" spans="2:15" x14ac:dyDescent="0.25">
      <c r="B26" s="5">
        <f t="shared" si="1"/>
        <v>95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105.63592373253185</v>
      </c>
      <c r="H26" s="5">
        <f t="shared" ref="H26:H43" si="7">F26</f>
        <v>1.8754003188028476</v>
      </c>
      <c r="I26" s="5">
        <f t="shared" ref="I26:I43" si="8">SQRT(G26^2+H26^2)</f>
        <v>105.65256981815942</v>
      </c>
      <c r="J26" s="5">
        <f t="shared" ref="J26:J43" si="9">ATAN(H26/G26)*180/PI()</f>
        <v>1.0170899480366862</v>
      </c>
      <c r="K26" s="7">
        <f>_xll.Interpolate($E$8:$E$20,$F$8:$F$20,$J26,0,1,0,0)</f>
        <v>7.0501985647005189E-2</v>
      </c>
      <c r="L26" s="7">
        <f t="shared" si="3"/>
        <v>5.8705019856470049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7.2608615995970709</v>
      </c>
    </row>
    <row r="27" spans="2:15" x14ac:dyDescent="0.25">
      <c r="B27" s="5">
        <f t="shared" si="1"/>
        <v>95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105.14868030448781</v>
      </c>
      <c r="H27" s="5">
        <f t="shared" si="7"/>
        <v>3.6938175479172224</v>
      </c>
      <c r="I27" s="5">
        <f t="shared" si="8"/>
        <v>105.21354122855425</v>
      </c>
      <c r="J27" s="5">
        <f t="shared" si="9"/>
        <v>2.0119430819680528</v>
      </c>
      <c r="K27" s="7">
        <f>_xll.Interpolate($E$8:$E$20,$F$8:$F$20,$J27,0,1,0,0)</f>
        <v>0.20829401235491862</v>
      </c>
      <c r="L27" s="7">
        <f t="shared" si="3"/>
        <v>6.0082940123549182</v>
      </c>
      <c r="M27" s="4">
        <v>10</v>
      </c>
      <c r="N27" s="10">
        <f t="shared" si="10"/>
        <v>5.5555555555555552E-2</v>
      </c>
      <c r="O27" s="7">
        <f t="shared" si="11"/>
        <v>7.3696564371621394</v>
      </c>
    </row>
    <row r="28" spans="2:15" x14ac:dyDescent="0.25">
      <c r="B28" s="5">
        <f t="shared" si="1"/>
        <v>95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104.35307436087194</v>
      </c>
      <c r="H28" s="5">
        <f t="shared" si="7"/>
        <v>5.3999999999999995</v>
      </c>
      <c r="I28" s="5">
        <f t="shared" si="8"/>
        <v>104.49269892468884</v>
      </c>
      <c r="J28" s="5">
        <f t="shared" si="9"/>
        <v>2.9622652412281893</v>
      </c>
      <c r="K28" s="7">
        <f>_xll.Interpolate($E$8:$E$20,$F$8:$F$20,$J28,0,1,0,0)</f>
        <v>0.39164335261013483</v>
      </c>
      <c r="L28" s="7">
        <f t="shared" si="3"/>
        <v>6.1916433526101349</v>
      </c>
      <c r="M28" s="4">
        <v>10</v>
      </c>
      <c r="N28" s="10">
        <f t="shared" si="10"/>
        <v>5.5555555555555552E-2</v>
      </c>
      <c r="O28" s="7">
        <f t="shared" si="11"/>
        <v>7.4908416254423829</v>
      </c>
    </row>
    <row r="29" spans="2:15" x14ac:dyDescent="0.25">
      <c r="B29" s="5">
        <f t="shared" si="1"/>
        <v>95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103.27327998568497</v>
      </c>
      <c r="H29" s="5">
        <f t="shared" si="7"/>
        <v>6.9421061846146248</v>
      </c>
      <c r="I29" s="5">
        <f t="shared" si="8"/>
        <v>103.5063437538016</v>
      </c>
      <c r="J29" s="5">
        <f t="shared" si="9"/>
        <v>3.8456791977621503</v>
      </c>
      <c r="K29" s="7">
        <f>_xll.Interpolate($E$8:$E$20,$F$8:$F$20,$J29,0,1,0,0)</f>
        <v>0.59752847053973868</v>
      </c>
      <c r="L29" s="7">
        <f t="shared" si="3"/>
        <v>6.3975284705397382</v>
      </c>
      <c r="M29" s="4">
        <v>10</v>
      </c>
      <c r="N29" s="10">
        <f t="shared" si="10"/>
        <v>5.5555555555555552E-2</v>
      </c>
      <c r="O29" s="7">
        <f t="shared" si="11"/>
        <v>7.5944959086455928</v>
      </c>
    </row>
    <row r="30" spans="2:15" x14ac:dyDescent="0.25">
      <c r="B30" s="5">
        <f t="shared" si="1"/>
        <v>95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101.94210618461463</v>
      </c>
      <c r="H30" s="5">
        <f t="shared" si="7"/>
        <v>8.2732799856849635</v>
      </c>
      <c r="I30" s="5">
        <f t="shared" si="8"/>
        <v>102.27727105802531</v>
      </c>
      <c r="J30" s="5">
        <f t="shared" si="9"/>
        <v>4.6397649880220904</v>
      </c>
      <c r="K30" s="7">
        <f>_xll.Interpolate($E$8:$E$20,$F$8:$F$20,$J30,0,1,0,0)</f>
        <v>0.8045185266022129</v>
      </c>
      <c r="L30" s="7">
        <f t="shared" si="3"/>
        <v>6.6045185266022131</v>
      </c>
      <c r="M30" s="4">
        <v>10</v>
      </c>
      <c r="N30" s="10">
        <f t="shared" si="10"/>
        <v>5.5555555555555552E-2</v>
      </c>
      <c r="O30" s="7">
        <f t="shared" si="11"/>
        <v>7.6551237491871493</v>
      </c>
    </row>
    <row r="31" spans="2:15" x14ac:dyDescent="0.25">
      <c r="B31" s="5">
        <f t="shared" si="1"/>
        <v>95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100.4</v>
      </c>
      <c r="H31" s="5">
        <f t="shared" si="7"/>
        <v>9.353074360871938</v>
      </c>
      <c r="I31" s="5">
        <f t="shared" si="8"/>
        <v>100.83471624396034</v>
      </c>
      <c r="J31" s="5">
        <f t="shared" si="9"/>
        <v>5.3222059294852366</v>
      </c>
      <c r="K31" s="7">
        <f>_xll.Interpolate($E$8:$E$20,$F$8:$F$20,$J31,0,1,0,0)</f>
        <v>0.99434135123956091</v>
      </c>
      <c r="L31" s="7">
        <f t="shared" si="3"/>
        <v>6.7943413512395612</v>
      </c>
      <c r="M31" s="4">
        <v>10</v>
      </c>
      <c r="N31" s="10">
        <f t="shared" si="10"/>
        <v>5.5555555555555552E-2</v>
      </c>
      <c r="O31" s="7">
        <f t="shared" si="11"/>
        <v>7.6545614289769981</v>
      </c>
    </row>
    <row r="32" spans="2:15" x14ac:dyDescent="0.25">
      <c r="B32" s="5">
        <f t="shared" si="1"/>
        <v>95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98.69381754791722</v>
      </c>
      <c r="H32" s="5">
        <f t="shared" si="7"/>
        <v>10.14868030448781</v>
      </c>
      <c r="I32" s="5">
        <f t="shared" si="8"/>
        <v>99.214239573280366</v>
      </c>
      <c r="J32" s="5">
        <f t="shared" si="9"/>
        <v>5.8710865406034278</v>
      </c>
      <c r="K32" s="7">
        <f>_xll.Interpolate($E$8:$E$20,$F$8:$F$20,$J32,0,1,0,0)</f>
        <v>1.1518222924847683</v>
      </c>
      <c r="L32" s="7">
        <f t="shared" si="3"/>
        <v>6.9518222924847679</v>
      </c>
      <c r="M32" s="4">
        <v>10</v>
      </c>
      <c r="N32" s="10">
        <f t="shared" si="10"/>
        <v>5.5555555555555552E-2</v>
      </c>
      <c r="O32" s="7">
        <f t="shared" si="11"/>
        <v>7.5822738775542495</v>
      </c>
    </row>
    <row r="33" spans="2:15" x14ac:dyDescent="0.25">
      <c r="B33" s="5">
        <f t="shared" si="1"/>
        <v>95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96.875400318802846</v>
      </c>
      <c r="H33" s="5">
        <f t="shared" si="7"/>
        <v>10.635923732531847</v>
      </c>
      <c r="I33" s="5">
        <f t="shared" si="8"/>
        <v>97.457509000448709</v>
      </c>
      <c r="J33" s="5">
        <f t="shared" si="9"/>
        <v>6.2653944847367082</v>
      </c>
      <c r="K33" s="7">
        <f>_xll.Interpolate($E$8:$E$20,$F$8:$F$20,$J33,0,1,0,0)</f>
        <v>1.2661060893850911</v>
      </c>
      <c r="L33" s="7">
        <f t="shared" si="3"/>
        <v>7.0661060893850909</v>
      </c>
      <c r="M33" s="4">
        <v>10</v>
      </c>
      <c r="N33" s="10">
        <f t="shared" si="10"/>
        <v>5.5555555555555552E-2</v>
      </c>
      <c r="O33" s="7">
        <f t="shared" si="11"/>
        <v>7.4364139409844388</v>
      </c>
    </row>
    <row r="34" spans="2:15" x14ac:dyDescent="0.25">
      <c r="B34" s="5">
        <f t="shared" si="1"/>
        <v>95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95</v>
      </c>
      <c r="H34" s="5">
        <f t="shared" si="7"/>
        <v>10.8</v>
      </c>
      <c r="I34" s="5">
        <f t="shared" si="8"/>
        <v>95.611923942571096</v>
      </c>
      <c r="J34" s="5">
        <f t="shared" si="9"/>
        <v>6.4857801539019837</v>
      </c>
      <c r="K34" s="7">
        <f>_xll.Interpolate($E$8:$E$20,$F$8:$F$20,$J34,0,1,0,0)</f>
        <v>1.3299158198544878</v>
      </c>
      <c r="L34" s="7">
        <f t="shared" si="3"/>
        <v>7.1299158198544879</v>
      </c>
      <c r="M34" s="4">
        <v>10</v>
      </c>
      <c r="N34" s="10">
        <f t="shared" si="10"/>
        <v>5.5555555555555552E-2</v>
      </c>
      <c r="O34" s="7">
        <f t="shared" si="11"/>
        <v>7.2220635629268228</v>
      </c>
    </row>
    <row r="35" spans="2:15" x14ac:dyDescent="0.25">
      <c r="B35" s="5">
        <f t="shared" si="1"/>
        <v>95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93.124599681197154</v>
      </c>
      <c r="H35" s="5">
        <f t="shared" si="7"/>
        <v>10.635923732531847</v>
      </c>
      <c r="I35" s="5">
        <f t="shared" si="8"/>
        <v>93.730005544795844</v>
      </c>
      <c r="J35" s="5">
        <f t="shared" si="9"/>
        <v>6.5156186557740527</v>
      </c>
      <c r="K35" s="7">
        <f>_xll.Interpolate($E$8:$E$20,$F$8:$F$20,$J35,0,1,0,0)</f>
        <v>1.338573654074154</v>
      </c>
      <c r="L35" s="7">
        <f t="shared" si="3"/>
        <v>7.138573654074154</v>
      </c>
      <c r="M35" s="4">
        <v>10</v>
      </c>
      <c r="N35" s="10">
        <f t="shared" si="10"/>
        <v>5.5555555555555552E-2</v>
      </c>
      <c r="O35" s="7">
        <f t="shared" si="11"/>
        <v>6.9489873275088403</v>
      </c>
    </row>
    <row r="36" spans="2:15" x14ac:dyDescent="0.25">
      <c r="B36" s="5">
        <f t="shared" si="1"/>
        <v>95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91.30618245208278</v>
      </c>
      <c r="H36" s="5">
        <f t="shared" si="7"/>
        <v>10.148680304487812</v>
      </c>
      <c r="I36" s="5">
        <f t="shared" si="8"/>
        <v>91.868463935649473</v>
      </c>
      <c r="J36" s="5">
        <f t="shared" si="9"/>
        <v>6.3423915706569822</v>
      </c>
      <c r="K36" s="7">
        <f>_xll.Interpolate($E$8:$E$20,$F$8:$F$20,$J36,0,1,0,0)</f>
        <v>1.2883722211137445</v>
      </c>
      <c r="L36" s="7">
        <f t="shared" si="3"/>
        <v>7.0883722211137439</v>
      </c>
      <c r="M36" s="4">
        <v>10</v>
      </c>
      <c r="N36" s="10">
        <f t="shared" si="10"/>
        <v>5.5555555555555552E-2</v>
      </c>
      <c r="O36" s="7">
        <f t="shared" si="11"/>
        <v>6.6287587622253357</v>
      </c>
    </row>
    <row r="37" spans="2:15" x14ac:dyDescent="0.25">
      <c r="B37" s="5">
        <f t="shared" si="1"/>
        <v>95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89.600000000000009</v>
      </c>
      <c r="H37" s="5">
        <f t="shared" si="7"/>
        <v>9.353074360871938</v>
      </c>
      <c r="I37" s="5">
        <f t="shared" si="8"/>
        <v>90.086846986671702</v>
      </c>
      <c r="J37" s="5">
        <f t="shared" si="9"/>
        <v>5.9593508988787578</v>
      </c>
      <c r="K37" s="7">
        <f>_xll.Interpolate($E$8:$E$20,$F$8:$F$20,$J37,0,1,0,0)</f>
        <v>1.1776451328120057</v>
      </c>
      <c r="L37" s="7">
        <f t="shared" si="3"/>
        <v>6.9776451328120057</v>
      </c>
      <c r="M37" s="4">
        <v>10</v>
      </c>
      <c r="N37" s="10">
        <f t="shared" si="10"/>
        <v>5.5555555555555552E-2</v>
      </c>
      <c r="O37" s="7">
        <f t="shared" si="11"/>
        <v>6.2745768360835932</v>
      </c>
    </row>
    <row r="38" spans="2:15" x14ac:dyDescent="0.25">
      <c r="B38" s="5">
        <f t="shared" si="1"/>
        <v>95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88.05789381538537</v>
      </c>
      <c r="H38" s="5">
        <f t="shared" si="7"/>
        <v>8.2732799856849635</v>
      </c>
      <c r="I38" s="5">
        <f t="shared" si="8"/>
        <v>88.445688560399716</v>
      </c>
      <c r="J38" s="5">
        <f t="shared" si="9"/>
        <v>5.3673394976656184</v>
      </c>
      <c r="K38" s="7">
        <f>_xll.Interpolate($E$8:$E$20,$F$8:$F$20,$J38,0,1,0,0)</f>
        <v>1.0070891560330721</v>
      </c>
      <c r="L38" s="7">
        <f t="shared" si="3"/>
        <v>6.8070891560330722</v>
      </c>
      <c r="M38" s="4">
        <v>10</v>
      </c>
      <c r="N38" s="10">
        <f t="shared" si="10"/>
        <v>5.5555555555555552E-2</v>
      </c>
      <c r="O38" s="7">
        <f t="shared" si="11"/>
        <v>5.9002112713337738</v>
      </c>
    </row>
    <row r="39" spans="2:15" x14ac:dyDescent="0.25">
      <c r="B39" s="5">
        <f t="shared" si="1"/>
        <v>95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86.726720014315035</v>
      </c>
      <c r="H39" s="5">
        <f t="shared" si="7"/>
        <v>6.9421061846146266</v>
      </c>
      <c r="I39" s="5">
        <f t="shared" si="8"/>
        <v>87.004119458332866</v>
      </c>
      <c r="J39" s="5">
        <f t="shared" si="9"/>
        <v>4.5765264116240925</v>
      </c>
      <c r="K39" s="7">
        <f>_xll.Interpolate($E$8:$E$20,$F$8:$F$20,$J39,0,1,0,0)</f>
        <v>0.78739573612713953</v>
      </c>
      <c r="L39" s="7">
        <f t="shared" si="3"/>
        <v>6.5873957361271396</v>
      </c>
      <c r="M39" s="4">
        <v>10</v>
      </c>
      <c r="N39" s="10">
        <f t="shared" si="10"/>
        <v>5.5555555555555552E-2</v>
      </c>
      <c r="O39" s="7">
        <f t="shared" si="11"/>
        <v>5.5251767523464537</v>
      </c>
    </row>
    <row r="40" spans="2:15" x14ac:dyDescent="0.25">
      <c r="B40" s="5">
        <f t="shared" si="1"/>
        <v>95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85.646925639128057</v>
      </c>
      <c r="H40" s="5">
        <f t="shared" si="7"/>
        <v>5.3999999999999995</v>
      </c>
      <c r="I40" s="5">
        <f t="shared" si="8"/>
        <v>85.816990575493449</v>
      </c>
      <c r="J40" s="5">
        <f t="shared" si="9"/>
        <v>3.6076975971064487</v>
      </c>
      <c r="K40" s="7">
        <f>_xll.Interpolate($E$8:$E$20,$F$8:$F$20,$J40,0,1,0,0)</f>
        <v>0.53880288195860004</v>
      </c>
      <c r="L40" s="7">
        <f t="shared" si="3"/>
        <v>6.3388028819585998</v>
      </c>
      <c r="M40" s="4">
        <v>10</v>
      </c>
      <c r="N40" s="10">
        <f t="shared" si="10"/>
        <v>5.5555555555555552E-2</v>
      </c>
      <c r="O40" s="7">
        <f t="shared" si="11"/>
        <v>5.17257262960588</v>
      </c>
    </row>
    <row r="41" spans="2:15" x14ac:dyDescent="0.25">
      <c r="B41" s="5">
        <f t="shared" si="1"/>
        <v>95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84.851319695512188</v>
      </c>
      <c r="H41" s="5">
        <f t="shared" si="7"/>
        <v>3.6938175479172242</v>
      </c>
      <c r="I41" s="5">
        <f t="shared" si="8"/>
        <v>84.931682793568356</v>
      </c>
      <c r="J41" s="5">
        <f t="shared" si="9"/>
        <v>2.4926732406323202</v>
      </c>
      <c r="K41" s="7">
        <f>_xll.Interpolate($E$8:$E$20,$F$8:$F$20,$J41,0,1,0,0)</f>
        <v>0.29471387682662448</v>
      </c>
      <c r="L41" s="7">
        <f t="shared" si="3"/>
        <v>6.0947138768266242</v>
      </c>
      <c r="M41" s="4">
        <v>10</v>
      </c>
      <c r="N41" s="10">
        <f t="shared" si="10"/>
        <v>5.5555555555555552E-2</v>
      </c>
      <c r="O41" s="7">
        <f t="shared" si="11"/>
        <v>4.8713077734224868</v>
      </c>
    </row>
    <row r="42" spans="2:15" x14ac:dyDescent="0.25">
      <c r="B42" s="5">
        <f t="shared" si="1"/>
        <v>95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84.36407626746815</v>
      </c>
      <c r="H42" s="5">
        <f t="shared" si="7"/>
        <v>1.8754003188028472</v>
      </c>
      <c r="I42" s="5">
        <f t="shared" si="8"/>
        <v>84.384918621866007</v>
      </c>
      <c r="J42" s="5">
        <f t="shared" si="9"/>
        <v>1.2734665436975643</v>
      </c>
      <c r="K42" s="7">
        <f>_xll.Interpolate($E$8:$E$20,$F$8:$F$20,$J42,0,1,0,0)</f>
        <v>9.9513301846283111E-2</v>
      </c>
      <c r="L42" s="7">
        <f t="shared" si="3"/>
        <v>5.8995133018462829</v>
      </c>
      <c r="M42" s="4">
        <v>10</v>
      </c>
      <c r="N42" s="10">
        <f t="shared" si="10"/>
        <v>5.5555555555555552E-2</v>
      </c>
      <c r="O42" s="7">
        <f t="shared" si="11"/>
        <v>4.6547744940239504</v>
      </c>
    </row>
    <row r="43" spans="2:15" ht="15.75" thickBot="1" x14ac:dyDescent="0.3">
      <c r="B43" s="5">
        <f t="shared" si="1"/>
        <v>95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84.2</v>
      </c>
      <c r="H43" s="5">
        <f t="shared" si="7"/>
        <v>1.3231603313013096E-15</v>
      </c>
      <c r="I43" s="5">
        <f t="shared" si="8"/>
        <v>84.2</v>
      </c>
      <c r="J43" s="5">
        <f t="shared" si="9"/>
        <v>9.0037414017454624E-16</v>
      </c>
      <c r="K43" s="7">
        <f>_xll.Interpolate($E$8:$E$20,$F$8:$F$20,$J43,0,1,0,0)</f>
        <v>3.1304495825040226E-17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4.5562229362880888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6.6176454308566957</v>
      </c>
    </row>
  </sheetData>
  <pageMargins left="0.7" right="0.7" top="0.78740157499999996" bottom="0.78740157499999996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100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100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110.8</v>
      </c>
      <c r="H25" s="5">
        <f>F25</f>
        <v>0</v>
      </c>
      <c r="I25" s="5">
        <f>SQRT(G25^2+H25^2)</f>
        <v>110.8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7.1204511999999989</v>
      </c>
    </row>
    <row r="26" spans="2:15" x14ac:dyDescent="0.25">
      <c r="B26" s="5">
        <f t="shared" si="1"/>
        <v>100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110.63592373253185</v>
      </c>
      <c r="H26" s="5">
        <f t="shared" ref="H26:H43" si="7">F26</f>
        <v>1.8754003188028476</v>
      </c>
      <c r="I26" s="5">
        <f t="shared" ref="I26:I43" si="8">SQRT(G26^2+H26^2)</f>
        <v>110.65181763760761</v>
      </c>
      <c r="J26" s="5">
        <f t="shared" ref="J26:J43" si="9">ATAN(H26/G26)*180/PI()</f>
        <v>0.97113333103802713</v>
      </c>
      <c r="K26" s="7">
        <f>_xll.Interpolate($E$8:$E$20,$F$8:$F$20,$J26,0,1,0,0)</f>
        <v>6.5779917384689746E-2</v>
      </c>
      <c r="L26" s="7">
        <f t="shared" si="3"/>
        <v>5.8657799173846898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7.1819581310034764</v>
      </c>
    </row>
    <row r="27" spans="2:15" x14ac:dyDescent="0.25">
      <c r="B27" s="5">
        <f t="shared" si="1"/>
        <v>100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110.14868030448781</v>
      </c>
      <c r="H27" s="5">
        <f t="shared" si="7"/>
        <v>3.6938175479172224</v>
      </c>
      <c r="I27" s="5">
        <f t="shared" si="8"/>
        <v>110.21059867770234</v>
      </c>
      <c r="J27" s="5">
        <f t="shared" si="9"/>
        <v>1.9206845956763328</v>
      </c>
      <c r="K27" s="7">
        <f>_xll.Interpolate($E$8:$E$20,$F$8:$F$20,$J27,0,1,0,0)</f>
        <v>0.19288553526517493</v>
      </c>
      <c r="L27" s="7">
        <f t="shared" si="3"/>
        <v>5.9928855352651746</v>
      </c>
      <c r="M27" s="4">
        <v>10</v>
      </c>
      <c r="N27" s="10">
        <f t="shared" si="10"/>
        <v>5.5555555555555552E-2</v>
      </c>
      <c r="O27" s="7">
        <f t="shared" si="11"/>
        <v>7.2791841401244195</v>
      </c>
    </row>
    <row r="28" spans="2:15" x14ac:dyDescent="0.25">
      <c r="B28" s="5">
        <f t="shared" si="1"/>
        <v>100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109.35307436087194</v>
      </c>
      <c r="H28" s="5">
        <f t="shared" si="7"/>
        <v>5.3999999999999995</v>
      </c>
      <c r="I28" s="5">
        <f t="shared" si="8"/>
        <v>109.48632276304829</v>
      </c>
      <c r="J28" s="5">
        <f t="shared" si="9"/>
        <v>2.8270452251015201</v>
      </c>
      <c r="K28" s="7">
        <f>_xll.Interpolate($E$8:$E$20,$F$8:$F$20,$J28,0,1,0,0)</f>
        <v>0.36246464484424545</v>
      </c>
      <c r="L28" s="7">
        <f t="shared" si="3"/>
        <v>6.1624646448442455</v>
      </c>
      <c r="M28" s="4">
        <v>10</v>
      </c>
      <c r="N28" s="10">
        <f t="shared" si="10"/>
        <v>5.5555555555555552E-2</v>
      </c>
      <c r="O28" s="7">
        <f t="shared" si="11"/>
        <v>7.3871034338511583</v>
      </c>
    </row>
    <row r="29" spans="2:15" x14ac:dyDescent="0.25">
      <c r="B29" s="5">
        <f t="shared" si="1"/>
        <v>100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108.27327998568497</v>
      </c>
      <c r="H29" s="5">
        <f t="shared" si="7"/>
        <v>6.9421061846146248</v>
      </c>
      <c r="I29" s="5">
        <f t="shared" si="8"/>
        <v>108.49560358437107</v>
      </c>
      <c r="J29" s="5">
        <f t="shared" si="9"/>
        <v>3.6685845351414503</v>
      </c>
      <c r="K29" s="7">
        <f>_xll.Interpolate($E$8:$E$20,$F$8:$F$20,$J29,0,1,0,0)</f>
        <v>0.55359424806389912</v>
      </c>
      <c r="L29" s="7">
        <f t="shared" si="3"/>
        <v>6.3535942480638994</v>
      </c>
      <c r="M29" s="4">
        <v>10</v>
      </c>
      <c r="N29" s="10">
        <f t="shared" si="10"/>
        <v>5.5555555555555552E-2</v>
      </c>
      <c r="O29" s="7">
        <f t="shared" si="11"/>
        <v>7.4790038539667201</v>
      </c>
    </row>
    <row r="30" spans="2:15" x14ac:dyDescent="0.25">
      <c r="B30" s="5">
        <f t="shared" si="1"/>
        <v>100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106.94210618461463</v>
      </c>
      <c r="H30" s="5">
        <f t="shared" si="7"/>
        <v>8.2732799856849635</v>
      </c>
      <c r="I30" s="5">
        <f t="shared" si="8"/>
        <v>107.26164849060882</v>
      </c>
      <c r="J30" s="5">
        <f t="shared" si="9"/>
        <v>4.4237182124939851</v>
      </c>
      <c r="K30" s="7">
        <f>_xll.Interpolate($E$8:$E$20,$F$8:$F$20,$J30,0,1,0,0)</f>
        <v>0.74652432083143427</v>
      </c>
      <c r="L30" s="7">
        <f t="shared" si="3"/>
        <v>6.5465243208314341</v>
      </c>
      <c r="M30" s="4">
        <v>10</v>
      </c>
      <c r="N30" s="10">
        <f t="shared" si="10"/>
        <v>5.5555555555555552E-2</v>
      </c>
      <c r="O30" s="7">
        <f t="shared" si="11"/>
        <v>7.531816320017092</v>
      </c>
    </row>
    <row r="31" spans="2:15" x14ac:dyDescent="0.25">
      <c r="B31" s="5">
        <f t="shared" si="1"/>
        <v>100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105.4</v>
      </c>
      <c r="H31" s="5">
        <f t="shared" si="7"/>
        <v>9.353074360871938</v>
      </c>
      <c r="I31" s="5">
        <f t="shared" si="8"/>
        <v>105.81417674395053</v>
      </c>
      <c r="J31" s="5">
        <f t="shared" si="9"/>
        <v>5.0710783119069909</v>
      </c>
      <c r="K31" s="7">
        <f>_xll.Interpolate($E$8:$E$20,$F$8:$F$20,$J31,0,1,0,0)</f>
        <v>0.92407100929088015</v>
      </c>
      <c r="L31" s="7">
        <f t="shared" si="3"/>
        <v>6.7240710092908795</v>
      </c>
      <c r="M31" s="4">
        <v>10</v>
      </c>
      <c r="N31" s="10">
        <f t="shared" si="10"/>
        <v>5.5555555555555552E-2</v>
      </c>
      <c r="O31" s="7">
        <f t="shared" si="11"/>
        <v>7.5287002425466634</v>
      </c>
    </row>
    <row r="32" spans="2:15" x14ac:dyDescent="0.25">
      <c r="B32" s="5">
        <f t="shared" si="1"/>
        <v>100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103.69381754791722</v>
      </c>
      <c r="H32" s="5">
        <f t="shared" si="7"/>
        <v>10.14868030448781</v>
      </c>
      <c r="I32" s="5">
        <f t="shared" si="8"/>
        <v>104.18926772745571</v>
      </c>
      <c r="J32" s="5">
        <f t="shared" si="9"/>
        <v>5.5898271968448334</v>
      </c>
      <c r="K32" s="7">
        <f>_xll.Interpolate($E$8:$E$20,$F$8:$F$20,$J32,0,1,0,0)</f>
        <v>1.0704579238735226</v>
      </c>
      <c r="L32" s="7">
        <f t="shared" si="3"/>
        <v>6.8704579238735226</v>
      </c>
      <c r="M32" s="4">
        <v>10</v>
      </c>
      <c r="N32" s="10">
        <f t="shared" si="10"/>
        <v>5.5555555555555552E-2</v>
      </c>
      <c r="O32" s="7">
        <f t="shared" si="11"/>
        <v>7.4581593059262019</v>
      </c>
    </row>
    <row r="33" spans="2:15" x14ac:dyDescent="0.25">
      <c r="B33" s="5">
        <f t="shared" si="1"/>
        <v>100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101.87540031880285</v>
      </c>
      <c r="H33" s="5">
        <f t="shared" si="7"/>
        <v>10.635923732531847</v>
      </c>
      <c r="I33" s="5">
        <f t="shared" si="8"/>
        <v>102.42909773965877</v>
      </c>
      <c r="J33" s="5">
        <f t="shared" si="9"/>
        <v>5.9601616489365856</v>
      </c>
      <c r="K33" s="7">
        <f>_xll.Interpolate($E$8:$E$20,$F$8:$F$20,$J33,0,1,0,0)</f>
        <v>1.1778829682205945</v>
      </c>
      <c r="L33" s="7">
        <f t="shared" si="3"/>
        <v>6.9778829682205945</v>
      </c>
      <c r="M33" s="4">
        <v>10</v>
      </c>
      <c r="N33" s="10">
        <f t="shared" si="10"/>
        <v>5.5555555555555552E-2</v>
      </c>
      <c r="O33" s="7">
        <f t="shared" si="11"/>
        <v>7.3209994740253173</v>
      </c>
    </row>
    <row r="34" spans="2:15" x14ac:dyDescent="0.25">
      <c r="B34" s="5">
        <f t="shared" si="1"/>
        <v>100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100</v>
      </c>
      <c r="H34" s="5">
        <f t="shared" si="7"/>
        <v>10.8</v>
      </c>
      <c r="I34" s="5">
        <f t="shared" si="8"/>
        <v>100.58150923504776</v>
      </c>
      <c r="J34" s="5">
        <f t="shared" si="9"/>
        <v>6.1640524428288188</v>
      </c>
      <c r="K34" s="7">
        <f>_xll.Interpolate($E$8:$E$20,$F$8:$F$20,$J34,0,1,0,0)</f>
        <v>1.2368446145495269</v>
      </c>
      <c r="L34" s="7">
        <f t="shared" si="3"/>
        <v>7.0368446145495263</v>
      </c>
      <c r="M34" s="4">
        <v>10</v>
      </c>
      <c r="N34" s="10">
        <f t="shared" si="10"/>
        <v>5.5555555555555552E-2</v>
      </c>
      <c r="O34" s="7">
        <f t="shared" si="11"/>
        <v>7.1189223701336299</v>
      </c>
    </row>
    <row r="35" spans="2:15" x14ac:dyDescent="0.25">
      <c r="B35" s="5">
        <f t="shared" si="1"/>
        <v>100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98.124599681197154</v>
      </c>
      <c r="H35" s="5">
        <f t="shared" si="7"/>
        <v>10.635923732531847</v>
      </c>
      <c r="I35" s="5">
        <f t="shared" si="8"/>
        <v>98.699341113502015</v>
      </c>
      <c r="J35" s="5">
        <f t="shared" si="9"/>
        <v>6.1862537316313473</v>
      </c>
      <c r="K35" s="7">
        <f>_xll.Interpolate($E$8:$E$20,$F$8:$F$20,$J35,0,1,0,0)</f>
        <v>1.2432506567517376</v>
      </c>
      <c r="L35" s="7">
        <f t="shared" si="3"/>
        <v>7.0432506567517379</v>
      </c>
      <c r="M35" s="4">
        <v>10</v>
      </c>
      <c r="N35" s="10">
        <f t="shared" si="10"/>
        <v>5.5555555555555552E-2</v>
      </c>
      <c r="O35" s="7">
        <f t="shared" si="11"/>
        <v>6.8612248418704782</v>
      </c>
    </row>
    <row r="36" spans="2:15" x14ac:dyDescent="0.25">
      <c r="B36" s="5">
        <f t="shared" si="1"/>
        <v>100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96.30618245208278</v>
      </c>
      <c r="H36" s="5">
        <f t="shared" si="7"/>
        <v>10.148680304487812</v>
      </c>
      <c r="I36" s="5">
        <f t="shared" si="8"/>
        <v>96.839436648591445</v>
      </c>
      <c r="J36" s="5">
        <f t="shared" si="9"/>
        <v>6.0155887063834852</v>
      </c>
      <c r="K36" s="7">
        <f>_xll.Interpolate($E$8:$E$20,$F$8:$F$20,$J36,0,1,0,0)</f>
        <v>1.1940690986278137</v>
      </c>
      <c r="L36" s="7">
        <f t="shared" si="3"/>
        <v>6.9940690986278131</v>
      </c>
      <c r="M36" s="4">
        <v>10</v>
      </c>
      <c r="N36" s="10">
        <f t="shared" si="10"/>
        <v>5.5555555555555552E-2</v>
      </c>
      <c r="O36" s="7">
        <f t="shared" si="11"/>
        <v>6.558951617237069</v>
      </c>
    </row>
    <row r="37" spans="2:15" x14ac:dyDescent="0.25">
      <c r="B37" s="5">
        <f t="shared" si="1"/>
        <v>100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94.600000000000009</v>
      </c>
      <c r="H37" s="5">
        <f t="shared" si="7"/>
        <v>9.353074360871938</v>
      </c>
      <c r="I37" s="5">
        <f t="shared" si="8"/>
        <v>95.061243417072987</v>
      </c>
      <c r="J37" s="5">
        <f t="shared" si="9"/>
        <v>5.6464662146887461</v>
      </c>
      <c r="K37" s="7">
        <f>_xll.Interpolate($E$8:$E$20,$F$8:$F$20,$J37,0,1,0,0)</f>
        <v>1.086729985968601</v>
      </c>
      <c r="L37" s="7">
        <f t="shared" si="3"/>
        <v>6.8867299859686009</v>
      </c>
      <c r="M37" s="4">
        <v>10</v>
      </c>
      <c r="N37" s="10">
        <f t="shared" si="10"/>
        <v>5.5555555555555552E-2</v>
      </c>
      <c r="O37" s="7">
        <f t="shared" si="11"/>
        <v>6.2232899660403325</v>
      </c>
    </row>
    <row r="38" spans="2:15" x14ac:dyDescent="0.25">
      <c r="B38" s="5">
        <f t="shared" si="1"/>
        <v>100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93.05789381538537</v>
      </c>
      <c r="H38" s="5">
        <f t="shared" si="7"/>
        <v>8.2732799856849635</v>
      </c>
      <c r="I38" s="5">
        <f t="shared" si="8"/>
        <v>93.424936516312783</v>
      </c>
      <c r="J38" s="5">
        <f t="shared" si="9"/>
        <v>5.080504133958363</v>
      </c>
      <c r="K38" s="7">
        <f>_xll.Interpolate($E$8:$E$20,$F$8:$F$20,$J38,0,1,0,0)</f>
        <v>0.926688334623469</v>
      </c>
      <c r="L38" s="7">
        <f t="shared" si="3"/>
        <v>6.7266883346234687</v>
      </c>
      <c r="M38" s="4">
        <v>10</v>
      </c>
      <c r="N38" s="10">
        <f t="shared" si="10"/>
        <v>5.5555555555555552E-2</v>
      </c>
      <c r="O38" s="7">
        <f t="shared" si="11"/>
        <v>5.8712007335632235</v>
      </c>
    </row>
    <row r="39" spans="2:15" x14ac:dyDescent="0.25">
      <c r="B39" s="5">
        <f t="shared" si="1"/>
        <v>100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91.726720014315035</v>
      </c>
      <c r="H39" s="5">
        <f t="shared" si="7"/>
        <v>6.9421061846146266</v>
      </c>
      <c r="I39" s="5">
        <f t="shared" si="8"/>
        <v>91.989042841324348</v>
      </c>
      <c r="J39" s="5">
        <f t="shared" si="9"/>
        <v>4.3280361722470406</v>
      </c>
      <c r="K39" s="7">
        <f>_xll.Interpolate($E$8:$E$20,$F$8:$F$20,$J39,0,1,0,0)</f>
        <v>0.72129511807130664</v>
      </c>
      <c r="L39" s="7">
        <f t="shared" si="3"/>
        <v>6.5212951180713068</v>
      </c>
      <c r="M39" s="4">
        <v>10</v>
      </c>
      <c r="N39" s="10">
        <f t="shared" si="10"/>
        <v>5.5555555555555552E-2</v>
      </c>
      <c r="O39" s="7">
        <f t="shared" si="11"/>
        <v>5.5183094967068014</v>
      </c>
    </row>
    <row r="40" spans="2:15" x14ac:dyDescent="0.25">
      <c r="B40" s="5">
        <f t="shared" si="1"/>
        <v>100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90.646925639128057</v>
      </c>
      <c r="H40" s="5">
        <f t="shared" si="7"/>
        <v>5.3999999999999995</v>
      </c>
      <c r="I40" s="5">
        <f t="shared" si="8"/>
        <v>90.807627035539312</v>
      </c>
      <c r="J40" s="5">
        <f t="shared" si="9"/>
        <v>3.4091833605511428</v>
      </c>
      <c r="K40" s="7">
        <f>_xll.Interpolate($E$8:$E$20,$F$8:$F$20,$J40,0,1,0,0)</f>
        <v>0.49169219360528482</v>
      </c>
      <c r="L40" s="7">
        <f t="shared" si="3"/>
        <v>6.291692193605285</v>
      </c>
      <c r="M40" s="4">
        <v>10</v>
      </c>
      <c r="N40" s="10">
        <f t="shared" si="10"/>
        <v>5.5555555555555552E-2</v>
      </c>
      <c r="O40" s="7">
        <f t="shared" si="11"/>
        <v>5.1881451925013424</v>
      </c>
    </row>
    <row r="41" spans="2:15" x14ac:dyDescent="0.25">
      <c r="B41" s="5">
        <f t="shared" si="1"/>
        <v>100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89.851319695512188</v>
      </c>
      <c r="H41" s="5">
        <f t="shared" si="7"/>
        <v>3.6938175479172242</v>
      </c>
      <c r="I41" s="5">
        <f t="shared" si="8"/>
        <v>89.927214674437892</v>
      </c>
      <c r="J41" s="5">
        <f t="shared" si="9"/>
        <v>2.3541228900947733</v>
      </c>
      <c r="K41" s="7">
        <f>_xll.Interpolate($E$8:$E$20,$F$8:$F$20,$J41,0,1,0,0)</f>
        <v>0.26847775756537812</v>
      </c>
      <c r="L41" s="7">
        <f t="shared" si="3"/>
        <v>6.0684777575653781</v>
      </c>
      <c r="M41" s="4">
        <v>10</v>
      </c>
      <c r="N41" s="10">
        <f t="shared" si="10"/>
        <v>5.5555555555555552E-2</v>
      </c>
      <c r="O41" s="7">
        <f t="shared" si="11"/>
        <v>4.9075196682010986</v>
      </c>
    </row>
    <row r="42" spans="2:15" x14ac:dyDescent="0.25">
      <c r="B42" s="5">
        <f t="shared" si="1"/>
        <v>100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89.36407626746815</v>
      </c>
      <c r="H42" s="5">
        <f t="shared" si="7"/>
        <v>1.8754003188028472</v>
      </c>
      <c r="I42" s="5">
        <f t="shared" si="8"/>
        <v>89.38375273780818</v>
      </c>
      <c r="J42" s="5">
        <f t="shared" si="9"/>
        <v>1.2022364830963177</v>
      </c>
      <c r="K42" s="7">
        <f>_xll.Interpolate($E$8:$E$20,$F$8:$F$20,$J42,0,1,0,0)</f>
        <v>9.0998957010625076E-2</v>
      </c>
      <c r="L42" s="7">
        <f t="shared" si="3"/>
        <v>5.8909989570106251</v>
      </c>
      <c r="M42" s="4">
        <v>10</v>
      </c>
      <c r="N42" s="10">
        <f t="shared" si="10"/>
        <v>5.5555555555555552E-2</v>
      </c>
      <c r="O42" s="7">
        <f t="shared" si="11"/>
        <v>4.706587256541404</v>
      </c>
    </row>
    <row r="43" spans="2:15" ht="15.75" thickBot="1" x14ac:dyDescent="0.3">
      <c r="B43" s="5">
        <f t="shared" si="1"/>
        <v>100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89.2</v>
      </c>
      <c r="H43" s="5">
        <f t="shared" si="7"/>
        <v>1.3231603313013096E-15</v>
      </c>
      <c r="I43" s="5">
        <f t="shared" si="8"/>
        <v>89.2</v>
      </c>
      <c r="J43" s="5">
        <f t="shared" si="9"/>
        <v>8.4990473769839457E-16</v>
      </c>
      <c r="K43" s="7">
        <f>_xll.Interpolate($E$8:$E$20,$F$8:$F$20,$J43,0,1,0,0)</f>
        <v>2.7835784262256795E-17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4.6148512000000004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6.5549292913475794</v>
      </c>
    </row>
  </sheetData>
  <pageMargins left="0.7" right="0.7" top="0.78740157499999996" bottom="0.78740157499999996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B2:O44"/>
  <sheetViews>
    <sheetView zoomScale="80" zoomScaleNormal="80" workbookViewId="0">
      <selection activeCell="S39" sqref="S39"/>
    </sheetView>
  </sheetViews>
  <sheetFormatPr baseColWidth="10" defaultRowHeight="15" x14ac:dyDescent="0.25"/>
  <cols>
    <col min="2" max="15" width="10.7109375" customWidth="1"/>
  </cols>
  <sheetData>
    <row r="2" spans="2:13" x14ac:dyDescent="0.25">
      <c r="B2" s="2" t="s">
        <v>24</v>
      </c>
      <c r="C2" s="2" t="s">
        <v>3</v>
      </c>
      <c r="E2" s="2" t="s">
        <v>21</v>
      </c>
      <c r="F2" s="18">
        <f>'Input&amp;Result'!D14</f>
        <v>3.0041999999999999E-2</v>
      </c>
      <c r="H2" s="2" t="s">
        <v>5</v>
      </c>
      <c r="J2" s="19" t="s">
        <v>15</v>
      </c>
      <c r="K2" s="19"/>
      <c r="L2" s="19"/>
      <c r="M2" s="19"/>
    </row>
    <row r="3" spans="2:13" x14ac:dyDescent="0.25">
      <c r="B3" s="3" t="s">
        <v>25</v>
      </c>
      <c r="C3" s="3" t="s">
        <v>4</v>
      </c>
      <c r="E3" s="2" t="s">
        <v>22</v>
      </c>
      <c r="F3" s="18">
        <f>'Input&amp;Result'!D15</f>
        <v>4.0816999999999999E-2</v>
      </c>
      <c r="H3" s="3" t="s">
        <v>6</v>
      </c>
      <c r="J3" s="19"/>
      <c r="K3" s="19" t="s">
        <v>26</v>
      </c>
      <c r="L3" s="19"/>
      <c r="M3" s="19"/>
    </row>
    <row r="4" spans="2:13" x14ac:dyDescent="0.25">
      <c r="B4" s="9">
        <f>'Input&amp;Result'!$D$4</f>
        <v>5.8</v>
      </c>
      <c r="C4" s="9">
        <f>'Input&amp;Result'!$D$11</f>
        <v>3</v>
      </c>
      <c r="E4" s="2" t="s">
        <v>23</v>
      </c>
      <c r="F4" s="18">
        <f>'Input&amp;Result'!D16</f>
        <v>-2.1299999999999999E-3</v>
      </c>
      <c r="H4" s="9">
        <v>105</v>
      </c>
      <c r="J4" s="19"/>
      <c r="K4" s="19" t="s">
        <v>16</v>
      </c>
      <c r="L4" s="19"/>
      <c r="M4" s="19"/>
    </row>
    <row r="6" spans="2:13" x14ac:dyDescent="0.25">
      <c r="E6" s="2" t="s">
        <v>1</v>
      </c>
      <c r="F6" s="2" t="s">
        <v>17</v>
      </c>
    </row>
    <row r="7" spans="2:13" x14ac:dyDescent="0.25">
      <c r="E7" s="3" t="s">
        <v>2</v>
      </c>
      <c r="F7" s="3" t="s">
        <v>25</v>
      </c>
    </row>
    <row r="8" spans="2:13" x14ac:dyDescent="0.25">
      <c r="E8" s="1">
        <v>0</v>
      </c>
      <c r="F8" s="7">
        <f t="shared" ref="F8:F20" si="0">F$2*E8+F$3*E8*E8+F$4*E8*E8*E8</f>
        <v>0</v>
      </c>
    </row>
    <row r="9" spans="2:13" x14ac:dyDescent="0.25">
      <c r="E9" s="1">
        <v>1</v>
      </c>
      <c r="F9" s="7">
        <f t="shared" si="0"/>
        <v>6.8729000000000012E-2</v>
      </c>
    </row>
    <row r="10" spans="2:13" x14ac:dyDescent="0.25">
      <c r="E10" s="1">
        <v>2</v>
      </c>
      <c r="F10" s="7">
        <f t="shared" si="0"/>
        <v>0.206312</v>
      </c>
    </row>
    <row r="11" spans="2:13" x14ac:dyDescent="0.25">
      <c r="E11" s="1">
        <v>3</v>
      </c>
      <c r="F11" s="7">
        <f t="shared" si="0"/>
        <v>0.39996900000000002</v>
      </c>
    </row>
    <row r="12" spans="2:13" x14ac:dyDescent="0.25">
      <c r="E12" s="1">
        <v>4</v>
      </c>
      <c r="F12" s="7">
        <f t="shared" si="0"/>
        <v>0.63691999999999993</v>
      </c>
    </row>
    <row r="13" spans="2:13" x14ac:dyDescent="0.25">
      <c r="E13" s="1">
        <v>5</v>
      </c>
      <c r="F13" s="7">
        <f t="shared" si="0"/>
        <v>0.90438499999999988</v>
      </c>
    </row>
    <row r="14" spans="2:13" x14ac:dyDescent="0.25">
      <c r="E14" s="1">
        <v>6</v>
      </c>
      <c r="F14" s="7">
        <f t="shared" si="0"/>
        <v>1.1895840000000002</v>
      </c>
    </row>
    <row r="15" spans="2:13" x14ac:dyDescent="0.25">
      <c r="E15" s="1">
        <v>7</v>
      </c>
      <c r="F15" s="7">
        <f t="shared" si="0"/>
        <v>1.4797370000000005</v>
      </c>
    </row>
    <row r="16" spans="2:13" x14ac:dyDescent="0.25">
      <c r="E16" s="1">
        <v>8</v>
      </c>
      <c r="F16" s="7">
        <f t="shared" si="0"/>
        <v>1.7620640000000001</v>
      </c>
    </row>
    <row r="17" spans="2:15" x14ac:dyDescent="0.25">
      <c r="E17" s="1">
        <v>9</v>
      </c>
      <c r="F17" s="7">
        <f t="shared" si="0"/>
        <v>2.0237850000000002</v>
      </c>
    </row>
    <row r="18" spans="2:15" x14ac:dyDescent="0.25">
      <c r="E18" s="1">
        <v>10</v>
      </c>
      <c r="F18" s="7">
        <f t="shared" si="0"/>
        <v>2.2521199999999997</v>
      </c>
    </row>
    <row r="19" spans="2:15" x14ac:dyDescent="0.25">
      <c r="E19" s="1">
        <v>11</v>
      </c>
      <c r="F19" s="7">
        <f t="shared" si="0"/>
        <v>2.4342889999999993</v>
      </c>
    </row>
    <row r="20" spans="2:15" x14ac:dyDescent="0.25">
      <c r="E20" s="1">
        <v>12</v>
      </c>
      <c r="F20" s="7">
        <f t="shared" si="0"/>
        <v>2.5575120000000005</v>
      </c>
    </row>
    <row r="23" spans="2:15" ht="45" x14ac:dyDescent="0.25">
      <c r="B23" s="2" t="s">
        <v>5</v>
      </c>
      <c r="C23" s="2" t="s">
        <v>3</v>
      </c>
      <c r="D23" s="2" t="s">
        <v>7</v>
      </c>
      <c r="E23" s="6" t="s">
        <v>11</v>
      </c>
      <c r="F23" s="6" t="s">
        <v>12</v>
      </c>
      <c r="G23" s="2" t="s">
        <v>9</v>
      </c>
      <c r="H23" s="2" t="s">
        <v>10</v>
      </c>
      <c r="I23" s="2" t="s">
        <v>8</v>
      </c>
      <c r="J23" s="2" t="s">
        <v>1</v>
      </c>
      <c r="K23" s="2" t="s">
        <v>17</v>
      </c>
      <c r="L23" s="2" t="s">
        <v>28</v>
      </c>
      <c r="M23" s="2" t="s">
        <v>14</v>
      </c>
      <c r="N23" s="2" t="s">
        <v>14</v>
      </c>
      <c r="O23" s="6" t="s">
        <v>27</v>
      </c>
    </row>
    <row r="24" spans="2:15" x14ac:dyDescent="0.25">
      <c r="B24" s="3" t="s">
        <v>6</v>
      </c>
      <c r="C24" s="3" t="s">
        <v>6</v>
      </c>
      <c r="D24" s="3" t="s">
        <v>2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2</v>
      </c>
      <c r="K24" s="3" t="s">
        <v>25</v>
      </c>
      <c r="L24" s="3" t="s">
        <v>25</v>
      </c>
      <c r="M24" s="3" t="s">
        <v>2</v>
      </c>
      <c r="N24" s="3" t="s">
        <v>13</v>
      </c>
      <c r="O24" s="3" t="s">
        <v>0</v>
      </c>
    </row>
    <row r="25" spans="2:15" x14ac:dyDescent="0.25">
      <c r="B25" s="5">
        <f t="shared" ref="B25:B43" si="1">$H$4</f>
        <v>105</v>
      </c>
      <c r="C25" s="1">
        <f t="shared" ref="C25:C43" si="2">C$4*3.6</f>
        <v>10.8</v>
      </c>
      <c r="D25" s="1">
        <v>0</v>
      </c>
      <c r="E25" s="5">
        <f>$C25*COS($D25*PI()/180)</f>
        <v>10.8</v>
      </c>
      <c r="F25" s="5">
        <f>$C25*SIN($D25*PI()/180)</f>
        <v>0</v>
      </c>
      <c r="G25" s="5">
        <f>B25+E25</f>
        <v>115.8</v>
      </c>
      <c r="H25" s="5">
        <f>F25</f>
        <v>0</v>
      </c>
      <c r="I25" s="5">
        <f>SQRT(G25^2+H25^2)</f>
        <v>115.8</v>
      </c>
      <c r="J25" s="5">
        <f>ATAN(H25/G25)*180/PI()</f>
        <v>0</v>
      </c>
      <c r="K25" s="7">
        <f>_xll.Interpolate($E$8:$E$20,$F$8:$F$20,$J25,0,1,0,0)</f>
        <v>0</v>
      </c>
      <c r="L25" s="7">
        <f t="shared" ref="L25:L43" si="3">K25+$B$4</f>
        <v>5.8</v>
      </c>
      <c r="M25" s="4">
        <v>5</v>
      </c>
      <c r="N25" s="10">
        <f>M25/SUM(M$25:M$43)</f>
        <v>2.7777777777777776E-2</v>
      </c>
      <c r="O25" s="7">
        <f>L25*(I25^2/B25^2)</f>
        <v>7.0545044897959182</v>
      </c>
    </row>
    <row r="26" spans="2:15" x14ac:dyDescent="0.25">
      <c r="B26" s="5">
        <f t="shared" si="1"/>
        <v>105</v>
      </c>
      <c r="C26" s="1">
        <f t="shared" si="2"/>
        <v>10.8</v>
      </c>
      <c r="D26" s="1">
        <v>10</v>
      </c>
      <c r="E26" s="5">
        <f t="shared" ref="E26:E43" si="4">$C26*COS($D26*PI()/180)</f>
        <v>10.635923732531847</v>
      </c>
      <c r="F26" s="5">
        <f t="shared" ref="F26:F43" si="5">$C26*SIN($D26*PI()/180)</f>
        <v>1.8754003188028476</v>
      </c>
      <c r="G26" s="5">
        <f t="shared" ref="G26:G43" si="6">B26+E26</f>
        <v>115.63592373253185</v>
      </c>
      <c r="H26" s="5">
        <f t="shared" ref="H26:H43" si="7">F26</f>
        <v>1.8754003188028476</v>
      </c>
      <c r="I26" s="5">
        <f t="shared" ref="I26:I43" si="8">SQRT(G26^2+H26^2)</f>
        <v>115.65113049093678</v>
      </c>
      <c r="J26" s="5">
        <f t="shared" ref="J26:J43" si="9">ATAN(H26/G26)*180/PI()</f>
        <v>0.929149871133087</v>
      </c>
      <c r="K26" s="7">
        <f>_xll.Interpolate($E$8:$E$20,$F$8:$F$20,$J26,0,1,0,0)</f>
        <v>6.1593198721765025E-2</v>
      </c>
      <c r="L26" s="7">
        <f t="shared" si="3"/>
        <v>5.8615931987217644</v>
      </c>
      <c r="M26" s="4">
        <v>10</v>
      </c>
      <c r="N26" s="10">
        <f t="shared" ref="N26:N43" si="10">M26/SUM(M$25:M$43)</f>
        <v>5.5555555555555552E-2</v>
      </c>
      <c r="O26" s="7">
        <f t="shared" ref="O26:O43" si="11">L26*(I26^2/B26^2)</f>
        <v>7.1111009044244984</v>
      </c>
    </row>
    <row r="27" spans="2:15" x14ac:dyDescent="0.25">
      <c r="B27" s="5">
        <f t="shared" si="1"/>
        <v>105</v>
      </c>
      <c r="C27" s="1">
        <f t="shared" si="2"/>
        <v>10.8</v>
      </c>
      <c r="D27" s="1">
        <v>20</v>
      </c>
      <c r="E27" s="5">
        <f t="shared" si="4"/>
        <v>10.148680304487812</v>
      </c>
      <c r="F27" s="5">
        <f t="shared" si="5"/>
        <v>3.6938175479172224</v>
      </c>
      <c r="G27" s="5">
        <f t="shared" si="6"/>
        <v>115.14868030448781</v>
      </c>
      <c r="H27" s="5">
        <f t="shared" si="7"/>
        <v>3.6938175479172224</v>
      </c>
      <c r="I27" s="5">
        <f t="shared" si="8"/>
        <v>115.20791146419781</v>
      </c>
      <c r="J27" s="5">
        <f t="shared" si="9"/>
        <v>1.8373428553907338</v>
      </c>
      <c r="K27" s="7">
        <f>_xll.Interpolate($E$8:$E$20,$F$8:$F$20,$J27,0,1,0,0)</f>
        <v>0.17924419163034072</v>
      </c>
      <c r="L27" s="7">
        <f t="shared" si="3"/>
        <v>5.9792441916303405</v>
      </c>
      <c r="M27" s="4">
        <v>10</v>
      </c>
      <c r="N27" s="10">
        <f t="shared" si="10"/>
        <v>5.5555555555555552E-2</v>
      </c>
      <c r="O27" s="7">
        <f t="shared" si="11"/>
        <v>7.1983390644475183</v>
      </c>
    </row>
    <row r="28" spans="2:15" x14ac:dyDescent="0.25">
      <c r="B28" s="5">
        <f t="shared" si="1"/>
        <v>105</v>
      </c>
      <c r="C28" s="1">
        <f t="shared" si="2"/>
        <v>10.8</v>
      </c>
      <c r="D28" s="1">
        <v>30</v>
      </c>
      <c r="E28" s="5">
        <f t="shared" si="4"/>
        <v>9.353074360871938</v>
      </c>
      <c r="F28" s="5">
        <f t="shared" si="5"/>
        <v>5.3999999999999995</v>
      </c>
      <c r="G28" s="5">
        <f t="shared" si="6"/>
        <v>114.35307436087194</v>
      </c>
      <c r="H28" s="5">
        <f t="shared" si="7"/>
        <v>5.3999999999999995</v>
      </c>
      <c r="I28" s="5">
        <f t="shared" si="8"/>
        <v>114.48050321248203</v>
      </c>
      <c r="J28" s="5">
        <f t="shared" si="9"/>
        <v>2.7036224426329167</v>
      </c>
      <c r="K28" s="7">
        <f>_xll.Interpolate($E$8:$E$20,$F$8:$F$20,$J28,0,1,0,0)</f>
        <v>0.33672663424665733</v>
      </c>
      <c r="L28" s="7">
        <f t="shared" si="3"/>
        <v>6.1367266342466573</v>
      </c>
      <c r="M28" s="4">
        <v>10</v>
      </c>
      <c r="N28" s="10">
        <f t="shared" si="10"/>
        <v>5.5555555555555552E-2</v>
      </c>
      <c r="O28" s="7">
        <f t="shared" si="11"/>
        <v>7.2949318504401761</v>
      </c>
    </row>
    <row r="29" spans="2:15" x14ac:dyDescent="0.25">
      <c r="B29" s="5">
        <f t="shared" si="1"/>
        <v>105</v>
      </c>
      <c r="C29" s="1">
        <f t="shared" si="2"/>
        <v>10.8</v>
      </c>
      <c r="D29" s="1">
        <v>40</v>
      </c>
      <c r="E29" s="5">
        <f t="shared" si="4"/>
        <v>8.2732799856849635</v>
      </c>
      <c r="F29" s="5">
        <f t="shared" si="5"/>
        <v>6.9421061846146248</v>
      </c>
      <c r="G29" s="5">
        <f t="shared" si="6"/>
        <v>113.27327998568497</v>
      </c>
      <c r="H29" s="5">
        <f t="shared" si="7"/>
        <v>6.9421061846146248</v>
      </c>
      <c r="I29" s="5">
        <f t="shared" si="8"/>
        <v>113.48580879120456</v>
      </c>
      <c r="J29" s="5">
        <f t="shared" si="9"/>
        <v>3.5070628760549747</v>
      </c>
      <c r="K29" s="7">
        <f>_xll.Interpolate($E$8:$E$20,$F$8:$F$20,$J29,0,1,0,0)</f>
        <v>0.51470738538777294</v>
      </c>
      <c r="L29" s="7">
        <f t="shared" si="3"/>
        <v>6.3147073853877727</v>
      </c>
      <c r="M29" s="4">
        <v>10</v>
      </c>
      <c r="N29" s="10">
        <f t="shared" si="10"/>
        <v>5.5555555555555552E-2</v>
      </c>
      <c r="O29" s="7">
        <f t="shared" si="11"/>
        <v>7.3766256926076021</v>
      </c>
    </row>
    <row r="30" spans="2:15" x14ac:dyDescent="0.25">
      <c r="B30" s="5">
        <f t="shared" si="1"/>
        <v>105</v>
      </c>
      <c r="C30" s="1">
        <f t="shared" si="2"/>
        <v>10.8</v>
      </c>
      <c r="D30" s="1">
        <v>50</v>
      </c>
      <c r="E30" s="5">
        <f t="shared" si="4"/>
        <v>6.9421061846146257</v>
      </c>
      <c r="F30" s="5">
        <f t="shared" si="5"/>
        <v>8.2732799856849635</v>
      </c>
      <c r="G30" s="5">
        <f t="shared" si="6"/>
        <v>111.94210618461463</v>
      </c>
      <c r="H30" s="5">
        <f t="shared" si="7"/>
        <v>8.2732799856849635</v>
      </c>
      <c r="I30" s="5">
        <f t="shared" si="8"/>
        <v>112.24741555496533</v>
      </c>
      <c r="J30" s="5">
        <f t="shared" si="9"/>
        <v>4.2268614240892877</v>
      </c>
      <c r="K30" s="7">
        <f>_xll.Interpolate($E$8:$E$20,$F$8:$F$20,$J30,0,1,0,0)</f>
        <v>0.69492148442198332</v>
      </c>
      <c r="L30" s="7">
        <f t="shared" si="3"/>
        <v>6.4949214844219831</v>
      </c>
      <c r="M30" s="4">
        <v>10</v>
      </c>
      <c r="N30" s="10">
        <f t="shared" si="10"/>
        <v>5.5555555555555552E-2</v>
      </c>
      <c r="O30" s="7">
        <f t="shared" si="11"/>
        <v>7.422462428559613</v>
      </c>
    </row>
    <row r="31" spans="2:15" x14ac:dyDescent="0.25">
      <c r="B31" s="5">
        <f t="shared" si="1"/>
        <v>105</v>
      </c>
      <c r="C31" s="1">
        <f t="shared" si="2"/>
        <v>10.8</v>
      </c>
      <c r="D31" s="1">
        <v>60</v>
      </c>
      <c r="E31" s="5">
        <f t="shared" si="4"/>
        <v>5.4000000000000012</v>
      </c>
      <c r="F31" s="5">
        <f t="shared" si="5"/>
        <v>9.353074360871938</v>
      </c>
      <c r="G31" s="5">
        <f t="shared" si="6"/>
        <v>110.4</v>
      </c>
      <c r="H31" s="5">
        <f t="shared" si="7"/>
        <v>9.353074360871938</v>
      </c>
      <c r="I31" s="5">
        <f t="shared" si="8"/>
        <v>110.79548727272244</v>
      </c>
      <c r="J31" s="5">
        <f t="shared" si="9"/>
        <v>4.8425277746959647</v>
      </c>
      <c r="K31" s="7">
        <f>_xll.Interpolate($E$8:$E$20,$F$8:$F$20,$J31,0,1,0,0)</f>
        <v>0.86024247300167322</v>
      </c>
      <c r="L31" s="7">
        <f t="shared" si="3"/>
        <v>6.6602424730016727</v>
      </c>
      <c r="M31" s="4">
        <v>10</v>
      </c>
      <c r="N31" s="10">
        <f t="shared" si="10"/>
        <v>5.5555555555555552E-2</v>
      </c>
      <c r="O31" s="7">
        <f t="shared" si="11"/>
        <v>7.4157586314084591</v>
      </c>
    </row>
    <row r="32" spans="2:15" x14ac:dyDescent="0.25">
      <c r="B32" s="5">
        <f t="shared" si="1"/>
        <v>105</v>
      </c>
      <c r="C32" s="1">
        <f t="shared" si="2"/>
        <v>10.8</v>
      </c>
      <c r="D32" s="1">
        <v>70</v>
      </c>
      <c r="E32" s="5">
        <f t="shared" si="4"/>
        <v>3.6938175479172237</v>
      </c>
      <c r="F32" s="5">
        <f t="shared" si="5"/>
        <v>10.14868030448781</v>
      </c>
      <c r="G32" s="5">
        <f t="shared" si="6"/>
        <v>108.69381754791722</v>
      </c>
      <c r="H32" s="5">
        <f t="shared" si="7"/>
        <v>10.14868030448781</v>
      </c>
      <c r="I32" s="5">
        <f t="shared" si="8"/>
        <v>109.16657769236249</v>
      </c>
      <c r="J32" s="5">
        <f t="shared" si="9"/>
        <v>5.3342094702421345</v>
      </c>
      <c r="K32" s="7">
        <f>_xll.Interpolate($E$8:$E$20,$F$8:$F$20,$J32,0,1,0,0)</f>
        <v>0.99772817949693537</v>
      </c>
      <c r="L32" s="7">
        <f t="shared" si="3"/>
        <v>6.7977281794969349</v>
      </c>
      <c r="M32" s="4">
        <v>10</v>
      </c>
      <c r="N32" s="10">
        <f t="shared" si="10"/>
        <v>5.5555555555555552E-2</v>
      </c>
      <c r="O32" s="7">
        <f t="shared" si="11"/>
        <v>7.3479228478225513</v>
      </c>
    </row>
    <row r="33" spans="2:15" x14ac:dyDescent="0.25">
      <c r="B33" s="5">
        <f t="shared" si="1"/>
        <v>105</v>
      </c>
      <c r="C33" s="1">
        <f t="shared" si="2"/>
        <v>10.8</v>
      </c>
      <c r="D33" s="1">
        <v>80</v>
      </c>
      <c r="E33" s="5">
        <f t="shared" si="4"/>
        <v>1.8754003188028485</v>
      </c>
      <c r="F33" s="5">
        <f t="shared" si="5"/>
        <v>10.635923732531847</v>
      </c>
      <c r="G33" s="5">
        <f t="shared" si="6"/>
        <v>106.87540031880285</v>
      </c>
      <c r="H33" s="5">
        <f t="shared" si="7"/>
        <v>10.635923732531847</v>
      </c>
      <c r="I33" s="5">
        <f t="shared" si="8"/>
        <v>107.40332428257794</v>
      </c>
      <c r="J33" s="5">
        <f t="shared" si="9"/>
        <v>5.6831943652157468</v>
      </c>
      <c r="K33" s="7">
        <f>_xll.Interpolate($E$8:$E$20,$F$8:$F$20,$J33,0,1,0,0)</f>
        <v>1.0973121778408526</v>
      </c>
      <c r="L33" s="7">
        <f t="shared" si="3"/>
        <v>6.8973121778408526</v>
      </c>
      <c r="M33" s="4">
        <v>10</v>
      </c>
      <c r="N33" s="10">
        <f t="shared" si="10"/>
        <v>5.5555555555555552E-2</v>
      </c>
      <c r="O33" s="7">
        <f t="shared" si="11"/>
        <v>7.2166680960663854</v>
      </c>
    </row>
    <row r="34" spans="2:15" x14ac:dyDescent="0.25">
      <c r="B34" s="5">
        <f t="shared" si="1"/>
        <v>105</v>
      </c>
      <c r="C34" s="1">
        <f t="shared" si="2"/>
        <v>10.8</v>
      </c>
      <c r="D34" s="1">
        <v>90</v>
      </c>
      <c r="E34" s="5">
        <f t="shared" si="4"/>
        <v>6.6158016565065481E-16</v>
      </c>
      <c r="F34" s="5">
        <f t="shared" si="5"/>
        <v>10.8</v>
      </c>
      <c r="G34" s="5">
        <f t="shared" si="6"/>
        <v>105</v>
      </c>
      <c r="H34" s="5">
        <f t="shared" si="7"/>
        <v>10.8</v>
      </c>
      <c r="I34" s="5">
        <f t="shared" si="8"/>
        <v>105.55396723951213</v>
      </c>
      <c r="J34" s="5">
        <f t="shared" si="9"/>
        <v>5.8726282810668007</v>
      </c>
      <c r="K34" s="7">
        <f>_xll.Interpolate($E$8:$E$20,$F$8:$F$20,$J34,0,1,0,0)</f>
        <v>1.1522721623604597</v>
      </c>
      <c r="L34" s="7">
        <f t="shared" si="3"/>
        <v>6.95227216236046</v>
      </c>
      <c r="M34" s="4">
        <v>10</v>
      </c>
      <c r="N34" s="10">
        <f t="shared" si="10"/>
        <v>5.5555555555555552E-2</v>
      </c>
      <c r="O34" s="7">
        <f t="shared" si="11"/>
        <v>7.0258243641761275</v>
      </c>
    </row>
    <row r="35" spans="2:15" x14ac:dyDescent="0.25">
      <c r="B35" s="5">
        <f t="shared" si="1"/>
        <v>105</v>
      </c>
      <c r="C35" s="1">
        <f t="shared" si="2"/>
        <v>10.8</v>
      </c>
      <c r="D35" s="1">
        <v>100</v>
      </c>
      <c r="E35" s="5">
        <f t="shared" si="4"/>
        <v>-1.8754003188028474</v>
      </c>
      <c r="F35" s="5">
        <f t="shared" si="5"/>
        <v>10.635923732531847</v>
      </c>
      <c r="G35" s="5">
        <f t="shared" si="6"/>
        <v>103.12459968119715</v>
      </c>
      <c r="H35" s="5">
        <f t="shared" si="7"/>
        <v>10.635923732531847</v>
      </c>
      <c r="I35" s="5">
        <f t="shared" si="8"/>
        <v>103.67162549633049</v>
      </c>
      <c r="J35" s="5">
        <f t="shared" si="9"/>
        <v>5.8884736498367642</v>
      </c>
      <c r="K35" s="7">
        <f>_xll.Interpolate($E$8:$E$20,$F$8:$F$20,$J35,0,1,0,0)</f>
        <v>1.156898181183063</v>
      </c>
      <c r="L35" s="7">
        <f t="shared" si="3"/>
        <v>6.956898181183063</v>
      </c>
      <c r="M35" s="4">
        <v>10</v>
      </c>
      <c r="N35" s="10">
        <f t="shared" si="10"/>
        <v>5.5555555555555552E-2</v>
      </c>
      <c r="O35" s="7">
        <f t="shared" si="11"/>
        <v>6.7819856278778987</v>
      </c>
    </row>
    <row r="36" spans="2:15" x14ac:dyDescent="0.25">
      <c r="B36" s="5">
        <f t="shared" si="1"/>
        <v>105</v>
      </c>
      <c r="C36" s="1">
        <f t="shared" si="2"/>
        <v>10.8</v>
      </c>
      <c r="D36" s="1">
        <v>110</v>
      </c>
      <c r="E36" s="5">
        <f t="shared" si="4"/>
        <v>-3.6938175479172224</v>
      </c>
      <c r="F36" s="5">
        <f t="shared" si="5"/>
        <v>10.148680304487812</v>
      </c>
      <c r="G36" s="5">
        <f t="shared" si="6"/>
        <v>101.30618245208278</v>
      </c>
      <c r="H36" s="5">
        <f t="shared" si="7"/>
        <v>10.148680304487812</v>
      </c>
      <c r="I36" s="5">
        <f t="shared" si="8"/>
        <v>101.81325215774901</v>
      </c>
      <c r="J36" s="5">
        <f t="shared" si="9"/>
        <v>5.7207071829517071</v>
      </c>
      <c r="K36" s="7">
        <f>_xll.Interpolate($E$8:$E$20,$F$8:$F$20,$J36,0,1,0,0)</f>
        <v>1.1081451441652417</v>
      </c>
      <c r="L36" s="7">
        <f t="shared" si="3"/>
        <v>6.9081451441652417</v>
      </c>
      <c r="M36" s="4">
        <v>10</v>
      </c>
      <c r="N36" s="10">
        <f t="shared" si="10"/>
        <v>5.5555555555555552E-2</v>
      </c>
      <c r="O36" s="7">
        <f t="shared" si="11"/>
        <v>6.4951842571474927</v>
      </c>
    </row>
    <row r="37" spans="2:15" x14ac:dyDescent="0.25">
      <c r="B37" s="5">
        <f t="shared" si="1"/>
        <v>105</v>
      </c>
      <c r="C37" s="1">
        <f t="shared" si="2"/>
        <v>10.8</v>
      </c>
      <c r="D37" s="1">
        <v>120</v>
      </c>
      <c r="E37" s="5">
        <f t="shared" si="4"/>
        <v>-5.3999999999999977</v>
      </c>
      <c r="F37" s="5">
        <f t="shared" si="5"/>
        <v>9.353074360871938</v>
      </c>
      <c r="G37" s="5">
        <f t="shared" si="6"/>
        <v>99.600000000000009</v>
      </c>
      <c r="H37" s="5">
        <f t="shared" si="7"/>
        <v>9.353074360871938</v>
      </c>
      <c r="I37" s="5">
        <f t="shared" si="8"/>
        <v>100.03819270658582</v>
      </c>
      <c r="J37" s="5">
        <f t="shared" si="9"/>
        <v>5.3647061446515032</v>
      </c>
      <c r="K37" s="7">
        <f>_xll.Interpolate($E$8:$E$20,$F$8:$F$20,$J37,0,1,0,0)</f>
        <v>1.0063443831052894</v>
      </c>
      <c r="L37" s="7">
        <f t="shared" si="3"/>
        <v>6.806344383105289</v>
      </c>
      <c r="M37" s="4">
        <v>10</v>
      </c>
      <c r="N37" s="10">
        <f t="shared" si="10"/>
        <v>5.5555555555555552E-2</v>
      </c>
      <c r="O37" s="7">
        <f t="shared" si="11"/>
        <v>6.1782715920308213</v>
      </c>
    </row>
    <row r="38" spans="2:15" x14ac:dyDescent="0.25">
      <c r="B38" s="5">
        <f t="shared" si="1"/>
        <v>105</v>
      </c>
      <c r="C38" s="1">
        <f t="shared" si="2"/>
        <v>10.8</v>
      </c>
      <c r="D38" s="1">
        <v>130</v>
      </c>
      <c r="E38" s="5">
        <f t="shared" si="4"/>
        <v>-6.9421061846146257</v>
      </c>
      <c r="F38" s="5">
        <f t="shared" si="5"/>
        <v>8.2732799856849635</v>
      </c>
      <c r="G38" s="5">
        <f t="shared" si="6"/>
        <v>98.05789381538537</v>
      </c>
      <c r="H38" s="5">
        <f t="shared" si="7"/>
        <v>8.2732799856849635</v>
      </c>
      <c r="I38" s="5">
        <f t="shared" si="8"/>
        <v>98.406288931302186</v>
      </c>
      <c r="J38" s="5">
        <f t="shared" si="9"/>
        <v>4.8227022073188746</v>
      </c>
      <c r="K38" s="7">
        <f>_xll.Interpolate($E$8:$E$20,$F$8:$F$20,$J38,0,1,0,0)</f>
        <v>0.85473860973532412</v>
      </c>
      <c r="L38" s="7">
        <f t="shared" si="3"/>
        <v>6.6547386097353236</v>
      </c>
      <c r="M38" s="4">
        <v>10</v>
      </c>
      <c r="N38" s="10">
        <f t="shared" si="10"/>
        <v>5.5555555555555552E-2</v>
      </c>
      <c r="O38" s="7">
        <f t="shared" si="11"/>
        <v>5.8451829887752949</v>
      </c>
    </row>
    <row r="39" spans="2:15" x14ac:dyDescent="0.25">
      <c r="B39" s="5">
        <f t="shared" si="1"/>
        <v>105</v>
      </c>
      <c r="C39" s="1">
        <f t="shared" si="2"/>
        <v>10.8</v>
      </c>
      <c r="D39" s="1">
        <v>140</v>
      </c>
      <c r="E39" s="5">
        <f t="shared" si="4"/>
        <v>-8.2732799856849617</v>
      </c>
      <c r="F39" s="5">
        <f t="shared" si="5"/>
        <v>6.9421061846146266</v>
      </c>
      <c r="G39" s="5">
        <f t="shared" si="6"/>
        <v>96.726720014315035</v>
      </c>
      <c r="H39" s="5">
        <f t="shared" si="7"/>
        <v>6.9421061846146266</v>
      </c>
      <c r="I39" s="5">
        <f t="shared" si="8"/>
        <v>96.975518575598016</v>
      </c>
      <c r="J39" s="5">
        <f t="shared" si="9"/>
        <v>4.1050967998445458</v>
      </c>
      <c r="K39" s="7">
        <f>_xll.Interpolate($E$8:$E$20,$F$8:$F$20,$J39,0,1,0,0)</f>
        <v>0.6635947724069523</v>
      </c>
      <c r="L39" s="7">
        <f t="shared" si="3"/>
        <v>6.4635947724069522</v>
      </c>
      <c r="M39" s="4">
        <v>10</v>
      </c>
      <c r="N39" s="10">
        <f t="shared" si="10"/>
        <v>5.5555555555555552E-2</v>
      </c>
      <c r="O39" s="7">
        <f t="shared" si="11"/>
        <v>5.5134030761135948</v>
      </c>
    </row>
    <row r="40" spans="2:15" x14ac:dyDescent="0.25">
      <c r="B40" s="5">
        <f t="shared" si="1"/>
        <v>105</v>
      </c>
      <c r="C40" s="1">
        <f t="shared" si="2"/>
        <v>10.8</v>
      </c>
      <c r="D40" s="1">
        <v>150</v>
      </c>
      <c r="E40" s="5">
        <f t="shared" si="4"/>
        <v>-9.353074360871938</v>
      </c>
      <c r="F40" s="5">
        <f t="shared" si="5"/>
        <v>5.3999999999999995</v>
      </c>
      <c r="G40" s="5">
        <f t="shared" si="6"/>
        <v>95.646925639128057</v>
      </c>
      <c r="H40" s="5">
        <f t="shared" si="7"/>
        <v>5.3999999999999995</v>
      </c>
      <c r="I40" s="5">
        <f t="shared" si="8"/>
        <v>95.799239998117372</v>
      </c>
      <c r="J40" s="5">
        <f t="shared" si="9"/>
        <v>3.2313543126918347</v>
      </c>
      <c r="K40" s="7">
        <f>_xll.Interpolate($E$8:$E$20,$F$8:$F$20,$J40,0,1,0,0)</f>
        <v>0.45093916067507289</v>
      </c>
      <c r="L40" s="7">
        <f t="shared" si="3"/>
        <v>6.250939160675073</v>
      </c>
      <c r="M40" s="4">
        <v>10</v>
      </c>
      <c r="N40" s="10">
        <f t="shared" si="10"/>
        <v>5.5555555555555552E-2</v>
      </c>
      <c r="O40" s="7">
        <f t="shared" si="11"/>
        <v>5.2034429971135534</v>
      </c>
    </row>
    <row r="41" spans="2:15" x14ac:dyDescent="0.25">
      <c r="B41" s="5">
        <f t="shared" si="1"/>
        <v>105</v>
      </c>
      <c r="C41" s="1">
        <f t="shared" si="2"/>
        <v>10.8</v>
      </c>
      <c r="D41" s="1">
        <v>160</v>
      </c>
      <c r="E41" s="5">
        <f t="shared" si="4"/>
        <v>-10.14868030448781</v>
      </c>
      <c r="F41" s="5">
        <f t="shared" si="5"/>
        <v>3.6938175479172242</v>
      </c>
      <c r="G41" s="5">
        <f t="shared" si="6"/>
        <v>94.851319695512188</v>
      </c>
      <c r="H41" s="5">
        <f t="shared" si="7"/>
        <v>3.6938175479172242</v>
      </c>
      <c r="I41" s="5">
        <f t="shared" si="8"/>
        <v>94.923217054931087</v>
      </c>
      <c r="J41" s="5">
        <f t="shared" si="9"/>
        <v>2.2301562515771298</v>
      </c>
      <c r="K41" s="7">
        <f>_xll.Interpolate($E$8:$E$20,$F$8:$F$20,$J41,0,1,0,0)</f>
        <v>0.24591565155043038</v>
      </c>
      <c r="L41" s="7">
        <f t="shared" si="3"/>
        <v>6.0459156515504304</v>
      </c>
      <c r="M41" s="4">
        <v>10</v>
      </c>
      <c r="N41" s="10">
        <f t="shared" si="10"/>
        <v>5.5555555555555552E-2</v>
      </c>
      <c r="O41" s="7">
        <f t="shared" si="11"/>
        <v>4.9411539219853609</v>
      </c>
    </row>
    <row r="42" spans="2:15" x14ac:dyDescent="0.25">
      <c r="B42" s="5">
        <f t="shared" si="1"/>
        <v>105</v>
      </c>
      <c r="C42" s="1">
        <f t="shared" si="2"/>
        <v>10.8</v>
      </c>
      <c r="D42" s="1">
        <v>170</v>
      </c>
      <c r="E42" s="5">
        <f t="shared" si="4"/>
        <v>-10.635923732531847</v>
      </c>
      <c r="F42" s="5">
        <f t="shared" si="5"/>
        <v>1.8754003188028472</v>
      </c>
      <c r="G42" s="5">
        <f t="shared" si="6"/>
        <v>94.36407626746815</v>
      </c>
      <c r="H42" s="5">
        <f t="shared" si="7"/>
        <v>1.8754003188028472</v>
      </c>
      <c r="I42" s="5">
        <f t="shared" si="8"/>
        <v>94.382710366720829</v>
      </c>
      <c r="J42" s="5">
        <f t="shared" si="9"/>
        <v>1.1385516987405211</v>
      </c>
      <c r="K42" s="7">
        <f>_xll.Interpolate($E$8:$E$20,$F$8:$F$20,$J42,0,1,0,0)</f>
        <v>8.3682319461655857E-2</v>
      </c>
      <c r="L42" s="7">
        <f t="shared" si="3"/>
        <v>5.8836823194616557</v>
      </c>
      <c r="M42" s="4">
        <v>10</v>
      </c>
      <c r="N42" s="10">
        <f t="shared" si="10"/>
        <v>5.5555555555555552E-2</v>
      </c>
      <c r="O42" s="7">
        <f t="shared" si="11"/>
        <v>4.7539598213511383</v>
      </c>
    </row>
    <row r="43" spans="2:15" ht="15.75" thickBot="1" x14ac:dyDescent="0.3">
      <c r="B43" s="5">
        <f t="shared" si="1"/>
        <v>105</v>
      </c>
      <c r="C43" s="1">
        <f t="shared" si="2"/>
        <v>10.8</v>
      </c>
      <c r="D43" s="1">
        <v>180</v>
      </c>
      <c r="E43" s="5">
        <f t="shared" si="4"/>
        <v>-10.8</v>
      </c>
      <c r="F43" s="5">
        <f t="shared" si="5"/>
        <v>1.3231603313013096E-15</v>
      </c>
      <c r="G43" s="5">
        <f t="shared" si="6"/>
        <v>94.2</v>
      </c>
      <c r="H43" s="5">
        <f t="shared" si="7"/>
        <v>1.3231603313013096E-15</v>
      </c>
      <c r="I43" s="5">
        <f t="shared" si="8"/>
        <v>94.2</v>
      </c>
      <c r="J43" s="5">
        <f t="shared" si="9"/>
        <v>8.0479302126005093E-16</v>
      </c>
      <c r="K43" s="7">
        <f>_xll.Interpolate($E$8:$E$20,$F$8:$F$20,$J43,0,1,0,0)</f>
        <v>2.4735301103165879E-17</v>
      </c>
      <c r="L43" s="7">
        <f t="shared" si="3"/>
        <v>5.8</v>
      </c>
      <c r="M43" s="4">
        <v>5</v>
      </c>
      <c r="N43" s="10">
        <f t="shared" si="10"/>
        <v>2.7777777777777776E-2</v>
      </c>
      <c r="O43" s="12">
        <f t="shared" si="11"/>
        <v>4.6682187755102049</v>
      </c>
    </row>
    <row r="44" spans="2:15" ht="15.75" thickBot="1" x14ac:dyDescent="0.3">
      <c r="M44" s="8">
        <f>SUM(M25:M43)</f>
        <v>180</v>
      </c>
      <c r="N44" s="11">
        <f>SUM(N25:N43)</f>
        <v>1.0000000000000002</v>
      </c>
      <c r="O44" s="13">
        <f>SUMPRODUCT(N25:N43,O25:O43)</f>
        <v>6.4990877663889526</v>
      </c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2:D22"/>
  <sheetViews>
    <sheetView workbookViewId="0">
      <selection activeCell="K31" sqref="K31"/>
    </sheetView>
  </sheetViews>
  <sheetFormatPr baseColWidth="10" defaultRowHeight="15" x14ac:dyDescent="0.25"/>
  <cols>
    <col min="2" max="4" width="15.7109375" customWidth="1"/>
  </cols>
  <sheetData>
    <row r="2" spans="2:4" x14ac:dyDescent="0.25">
      <c r="B2" s="2" t="str">
        <f>'Input&amp;Result'!B6</f>
        <v>GVW</v>
      </c>
      <c r="C2" s="3" t="str">
        <f>'Input&amp;Result'!C6</f>
        <v>[t]</v>
      </c>
      <c r="D2" s="42">
        <f>'Input&amp;Result'!$D$6</f>
        <v>18</v>
      </c>
    </row>
    <row r="5" spans="2:4" ht="31.5" x14ac:dyDescent="0.25">
      <c r="B5" s="44" t="s">
        <v>43</v>
      </c>
      <c r="C5" s="44" t="s">
        <v>48</v>
      </c>
      <c r="D5" s="44" t="s">
        <v>44</v>
      </c>
    </row>
    <row r="6" spans="2:4" ht="15.75" x14ac:dyDescent="0.25">
      <c r="B6" s="45">
        <v>1</v>
      </c>
      <c r="C6" s="46">
        <v>3.6</v>
      </c>
      <c r="D6" s="46">
        <v>10</v>
      </c>
    </row>
    <row r="7" spans="2:4" ht="15.75" x14ac:dyDescent="0.25">
      <c r="B7" s="45">
        <v>2</v>
      </c>
      <c r="C7" s="46">
        <v>3.75</v>
      </c>
      <c r="D7" s="46">
        <v>12</v>
      </c>
    </row>
    <row r="8" spans="2:4" ht="15.75" x14ac:dyDescent="0.25">
      <c r="B8" s="45">
        <v>3</v>
      </c>
      <c r="C8" s="46">
        <v>3.9</v>
      </c>
      <c r="D8" s="46">
        <v>16</v>
      </c>
    </row>
    <row r="9" spans="2:4" ht="15.75" x14ac:dyDescent="0.25">
      <c r="B9" s="45">
        <v>4</v>
      </c>
      <c r="C9" s="46">
        <v>4</v>
      </c>
      <c r="D9" s="48" t="s">
        <v>49</v>
      </c>
    </row>
    <row r="10" spans="2:4" ht="15.75" x14ac:dyDescent="0.25">
      <c r="B10" s="45">
        <v>5</v>
      </c>
      <c r="C10" s="46">
        <v>4</v>
      </c>
      <c r="D10" s="48" t="s">
        <v>49</v>
      </c>
    </row>
    <row r="11" spans="2:4" ht="15.75" x14ac:dyDescent="0.25">
      <c r="B11" s="45">
        <v>6</v>
      </c>
      <c r="C11" s="46">
        <f>C7</f>
        <v>3.75</v>
      </c>
      <c r="D11" s="48" t="s">
        <v>49</v>
      </c>
    </row>
    <row r="12" spans="2:4" ht="15.75" x14ac:dyDescent="0.25">
      <c r="B12" s="45">
        <v>7</v>
      </c>
      <c r="C12" s="46">
        <v>4</v>
      </c>
      <c r="D12" s="48" t="s">
        <v>49</v>
      </c>
    </row>
    <row r="13" spans="2:4" ht="15.75" x14ac:dyDescent="0.25">
      <c r="B13" s="45">
        <v>8</v>
      </c>
      <c r="C13" s="46">
        <v>4</v>
      </c>
      <c r="D13" s="48" t="s">
        <v>49</v>
      </c>
    </row>
    <row r="14" spans="2:4" ht="15.75" x14ac:dyDescent="0.25">
      <c r="B14" s="45">
        <v>9</v>
      </c>
      <c r="C14" s="47">
        <f>IF(D2&lt;=D6,C6,IF(D2&lt;=D7,C7,IF(D2&lt;=D8,C8,C9)))</f>
        <v>4</v>
      </c>
      <c r="D14" s="48" t="s">
        <v>49</v>
      </c>
    </row>
    <row r="15" spans="2:4" ht="15.75" x14ac:dyDescent="0.25">
      <c r="B15" s="45">
        <v>10</v>
      </c>
      <c r="C15" s="46">
        <v>4</v>
      </c>
      <c r="D15" s="48" t="s">
        <v>49</v>
      </c>
    </row>
    <row r="16" spans="2:4" ht="15.75" x14ac:dyDescent="0.25">
      <c r="B16" s="45">
        <v>11</v>
      </c>
      <c r="C16" s="46">
        <v>4</v>
      </c>
      <c r="D16" s="48" t="s">
        <v>49</v>
      </c>
    </row>
    <row r="17" spans="2:4" ht="15.75" x14ac:dyDescent="0.25">
      <c r="B17" s="45">
        <v>12</v>
      </c>
      <c r="C17" s="46">
        <v>4</v>
      </c>
      <c r="D17" s="48" t="s">
        <v>49</v>
      </c>
    </row>
    <row r="18" spans="2:4" ht="15.75" x14ac:dyDescent="0.25">
      <c r="B18" s="45">
        <v>13</v>
      </c>
      <c r="C18" s="46">
        <v>3.6</v>
      </c>
      <c r="D18" s="48" t="s">
        <v>49</v>
      </c>
    </row>
    <row r="19" spans="2:4" ht="15.75" x14ac:dyDescent="0.25">
      <c r="B19" s="45">
        <v>14</v>
      </c>
      <c r="C19" s="46">
        <v>3.6</v>
      </c>
      <c r="D19" s="48" t="s">
        <v>49</v>
      </c>
    </row>
    <row r="20" spans="2:4" ht="15.75" x14ac:dyDescent="0.25">
      <c r="B20" s="45">
        <v>15</v>
      </c>
      <c r="C20" s="46">
        <v>3.6</v>
      </c>
      <c r="D20" s="48" t="s">
        <v>49</v>
      </c>
    </row>
    <row r="21" spans="2:4" ht="15.75" x14ac:dyDescent="0.25">
      <c r="B21" s="45">
        <v>16</v>
      </c>
      <c r="C21" s="46">
        <v>3.6</v>
      </c>
      <c r="D21" s="48" t="s">
        <v>49</v>
      </c>
    </row>
    <row r="22" spans="2:4" ht="15.75" x14ac:dyDescent="0.25">
      <c r="B22" s="45">
        <v>17</v>
      </c>
      <c r="C22" s="46">
        <v>3.6</v>
      </c>
      <c r="D22" s="48" t="s">
        <v>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60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  <c r="D6" s="2" t="s">
        <v>3</v>
      </c>
      <c r="E6" s="2" t="s">
        <v>38</v>
      </c>
      <c r="J6" s="2" t="s">
        <v>1</v>
      </c>
      <c r="K6" s="2" t="s">
        <v>17</v>
      </c>
    </row>
    <row r="7" spans="2:18" x14ac:dyDescent="0.25">
      <c r="B7" s="3" t="s">
        <v>13</v>
      </c>
      <c r="C7" s="3" t="s">
        <v>25</v>
      </c>
      <c r="D7" s="3" t="s">
        <v>6</v>
      </c>
      <c r="E7" s="3" t="s">
        <v>36</v>
      </c>
      <c r="J7" s="3" t="s">
        <v>2</v>
      </c>
      <c r="K7" s="3" t="s">
        <v>25</v>
      </c>
    </row>
    <row r="8" spans="2:18" x14ac:dyDescent="0.25">
      <c r="B8" s="30">
        <v>0.05</v>
      </c>
      <c r="C8" s="7">
        <f>$R$44</f>
        <v>6.4570980441400074</v>
      </c>
      <c r="D8" s="27">
        <f t="shared" ref="D8:D17" ca="1" si="0">INDIRECT("D"&amp;F8)</f>
        <v>1.6478408149591768</v>
      </c>
      <c r="E8" s="27">
        <f ca="1">INDIRECT("C"&amp;F8)</f>
        <v>0.2</v>
      </c>
      <c r="F8" s="37">
        <v>25</v>
      </c>
      <c r="J8" s="1">
        <v>0</v>
      </c>
      <c r="K8" s="7">
        <f>$K$2*J8+$K$3*J8*J8+$K$4*J8*J8*J8</f>
        <v>0</v>
      </c>
    </row>
    <row r="9" spans="2:18" x14ac:dyDescent="0.25">
      <c r="B9" s="30">
        <v>0.15</v>
      </c>
      <c r="C9" s="7">
        <f>$R$67</f>
        <v>6.7250522272613917</v>
      </c>
      <c r="D9" s="27">
        <f t="shared" ca="1" si="0"/>
        <v>2.0527662867558951</v>
      </c>
      <c r="E9" s="27">
        <f t="shared" ref="E9:E17" ca="1" si="1">INDIRECT("C"&amp;F9)</f>
        <v>0.60000000000000009</v>
      </c>
      <c r="F9" s="37">
        <v>48</v>
      </c>
      <c r="J9" s="1">
        <v>1</v>
      </c>
      <c r="K9" s="7">
        <f t="shared" ref="K9:K20" si="2">K$2*J9+K$3*J9*J9+K$4*J9*J9*J9</f>
        <v>6.8729000000000012E-2</v>
      </c>
    </row>
    <row r="10" spans="2:18" x14ac:dyDescent="0.25">
      <c r="B10" s="30">
        <v>0.25</v>
      </c>
      <c r="C10" s="7">
        <f>$R$90</f>
        <v>6.8775749797465462</v>
      </c>
      <c r="D10" s="27">
        <f t="shared" ca="1" si="0"/>
        <v>2.2735748497655974</v>
      </c>
      <c r="E10" s="27">
        <f t="shared" ca="1" si="1"/>
        <v>1</v>
      </c>
      <c r="F10" s="37">
        <v>71</v>
      </c>
      <c r="J10" s="1">
        <v>2</v>
      </c>
      <c r="K10" s="7">
        <f t="shared" si="2"/>
        <v>0.206312</v>
      </c>
    </row>
    <row r="11" spans="2:18" x14ac:dyDescent="0.25">
      <c r="B11" s="30">
        <v>0.35</v>
      </c>
      <c r="C11" s="7">
        <f>$R$113</f>
        <v>6.9879852284827813</v>
      </c>
      <c r="D11" s="27">
        <f t="shared" ca="1" si="0"/>
        <v>2.4318392492968472</v>
      </c>
      <c r="E11" s="27">
        <f t="shared" ca="1" si="1"/>
        <v>1.4</v>
      </c>
      <c r="F11" s="37">
        <v>94</v>
      </c>
      <c r="J11" s="1">
        <v>3</v>
      </c>
      <c r="K11" s="7">
        <f t="shared" si="2"/>
        <v>0.39996900000000002</v>
      </c>
    </row>
    <row r="12" spans="2:18" x14ac:dyDescent="0.25">
      <c r="B12" s="30">
        <v>0.45</v>
      </c>
      <c r="C12" s="7">
        <f>$R$136</f>
        <v>7.0754365194594371</v>
      </c>
      <c r="D12" s="27">
        <f t="shared" ca="1" si="0"/>
        <v>2.5571944752114772</v>
      </c>
      <c r="E12" s="27">
        <f t="shared" ca="1" si="1"/>
        <v>1.7999999999999998</v>
      </c>
      <c r="F12" s="37">
        <v>117</v>
      </c>
      <c r="J12" s="1">
        <v>4</v>
      </c>
      <c r="K12" s="7">
        <f t="shared" si="2"/>
        <v>0.63691999999999993</v>
      </c>
    </row>
    <row r="13" spans="2:18" x14ac:dyDescent="0.25">
      <c r="B13" s="30">
        <v>0.55000000000000004</v>
      </c>
      <c r="C13" s="7">
        <f>$R$159</f>
        <v>7.1481527609670001</v>
      </c>
      <c r="D13" s="27">
        <f t="shared" ca="1" si="0"/>
        <v>2.661912604098978</v>
      </c>
      <c r="E13" s="27">
        <f t="shared" ca="1" si="1"/>
        <v>2.1999999999999997</v>
      </c>
      <c r="F13" s="37">
        <v>140</v>
      </c>
      <c r="J13" s="1">
        <v>5</v>
      </c>
      <c r="K13" s="7">
        <f t="shared" si="2"/>
        <v>0.90438499999999988</v>
      </c>
    </row>
    <row r="14" spans="2:18" x14ac:dyDescent="0.25">
      <c r="B14" s="30">
        <v>0.65</v>
      </c>
      <c r="C14" s="7">
        <f>$R$182</f>
        <v>7.2105014826202778</v>
      </c>
      <c r="D14" s="27">
        <f t="shared" ca="1" si="0"/>
        <v>2.752351687831494</v>
      </c>
      <c r="E14" s="27">
        <f t="shared" ca="1" si="1"/>
        <v>2.5999999999999996</v>
      </c>
      <c r="F14" s="37">
        <v>163</v>
      </c>
      <c r="J14" s="1">
        <v>6</v>
      </c>
      <c r="K14" s="7">
        <f t="shared" si="2"/>
        <v>1.1895840000000002</v>
      </c>
    </row>
    <row r="15" spans="2:18" x14ac:dyDescent="0.25">
      <c r="B15" s="30">
        <v>0.75</v>
      </c>
      <c r="C15" s="7">
        <f>$R$205</f>
        <v>7.265107724597037</v>
      </c>
      <c r="D15" s="27">
        <f t="shared" ca="1" si="0"/>
        <v>2.8322625338847058</v>
      </c>
      <c r="E15" s="27">
        <f t="shared" ca="1" si="1"/>
        <v>2.9999999999999996</v>
      </c>
      <c r="F15" s="37">
        <v>186</v>
      </c>
      <c r="J15" s="1">
        <v>7</v>
      </c>
      <c r="K15" s="7">
        <f t="shared" si="2"/>
        <v>1.4797370000000005</v>
      </c>
    </row>
    <row r="16" spans="2:18" x14ac:dyDescent="0.25">
      <c r="B16" s="30">
        <v>0.85</v>
      </c>
      <c r="C16" s="7">
        <f>$R$228</f>
        <v>7.3136841643383335</v>
      </c>
      <c r="D16" s="27">
        <f t="shared" ca="1" si="0"/>
        <v>2.9040563550074436</v>
      </c>
      <c r="E16" s="27">
        <f t="shared" ca="1" si="1"/>
        <v>3.3999999999999995</v>
      </c>
      <c r="F16" s="37">
        <v>209</v>
      </c>
      <c r="J16" s="1">
        <v>8</v>
      </c>
      <c r="K16" s="7">
        <f t="shared" si="2"/>
        <v>1.7620640000000001</v>
      </c>
    </row>
    <row r="17" spans="2:18" ht="15.75" thickBot="1" x14ac:dyDescent="0.3">
      <c r="B17" s="30">
        <v>0.95</v>
      </c>
      <c r="C17" s="12">
        <f>$R$251</f>
        <v>7.3574158193412735</v>
      </c>
      <c r="D17" s="27">
        <f t="shared" ca="1" si="0"/>
        <v>2.9693813450609654</v>
      </c>
      <c r="E17" s="27">
        <f t="shared" ca="1" si="1"/>
        <v>3.7999999999999994</v>
      </c>
      <c r="F17" s="37">
        <v>232</v>
      </c>
      <c r="J17" s="1">
        <v>9</v>
      </c>
      <c r="K17" s="7">
        <f t="shared" si="2"/>
        <v>2.0237850000000002</v>
      </c>
    </row>
    <row r="18" spans="2:18" ht="15.75" thickBot="1" x14ac:dyDescent="0.3">
      <c r="B18" s="38" t="s">
        <v>40</v>
      </c>
      <c r="C18" s="13">
        <f>AVERAGE(C8:C17)</f>
        <v>7.0418008950954087</v>
      </c>
      <c r="J18" s="1">
        <v>10</v>
      </c>
      <c r="K18" s="7">
        <f t="shared" si="2"/>
        <v>2.2521199999999997</v>
      </c>
    </row>
    <row r="19" spans="2:18" x14ac:dyDescent="0.25">
      <c r="J19" s="1">
        <v>11</v>
      </c>
      <c r="K19" s="7">
        <f t="shared" si="2"/>
        <v>2.4342889999999993</v>
      </c>
    </row>
    <row r="20" spans="2:18" x14ac:dyDescent="0.25">
      <c r="J20" s="1">
        <v>12</v>
      </c>
      <c r="K20" s="7">
        <f t="shared" si="2"/>
        <v>2.5575120000000005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3">$M$4</f>
        <v>60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65.93222693385303</v>
      </c>
      <c r="K25" s="5">
        <f>I25</f>
        <v>0</v>
      </c>
      <c r="L25" s="5">
        <f>SQRT(J25^2+K25^2)</f>
        <v>65.93222693385303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7.003594328069763</v>
      </c>
    </row>
    <row r="26" spans="2:18" x14ac:dyDescent="0.25">
      <c r="E26" s="5">
        <f t="shared" si="3"/>
        <v>60</v>
      </c>
      <c r="F26" s="27">
        <f>D25*3.6</f>
        <v>5.9322269338530367</v>
      </c>
      <c r="G26" s="1">
        <v>10</v>
      </c>
      <c r="H26" s="5">
        <f t="shared" ref="H26:H43" si="4">$F26*COS($G26*PI()/180)</f>
        <v>5.8421030770863096</v>
      </c>
      <c r="I26" s="5">
        <f t="shared" ref="I26:I43" si="5">$F26*SIN($G26*PI()/180)</f>
        <v>1.0301203965702614</v>
      </c>
      <c r="J26" s="5">
        <f t="shared" ref="J26:J43" si="6">E26+H26</f>
        <v>65.842103077086307</v>
      </c>
      <c r="K26" s="5">
        <f t="shared" ref="K26:K43" si="7">I26</f>
        <v>1.0301203965702614</v>
      </c>
      <c r="L26" s="5">
        <f t="shared" ref="L26:L43" si="8">SQRT(J26^2+K26^2)</f>
        <v>65.850160862712315</v>
      </c>
      <c r="M26" s="5">
        <f t="shared" ref="M26:M43" si="9">ATAN(K26/J26)*180/PI()</f>
        <v>0.8963373491916653</v>
      </c>
      <c r="N26" s="7">
        <f t="shared" ref="N26:N43" si="10">$K$2*M26+$K$3*M26*M26+$K$4*M26*M26*M26</f>
        <v>5.8187097521686271E-2</v>
      </c>
      <c r="O26" s="7">
        <f t="shared" ref="O26:O43" si="11">N26+$E$4</f>
        <v>5.8581870975216859</v>
      </c>
      <c r="P26" s="4">
        <v>10</v>
      </c>
      <c r="Q26" s="10">
        <f>P26/SUM(P25:P43)</f>
        <v>5.5555555555555552E-2</v>
      </c>
      <c r="R26" s="7">
        <f t="shared" ref="R26:R43" si="12">O26*(L26^2/E26^2)</f>
        <v>7.0562574474877602</v>
      </c>
    </row>
    <row r="27" spans="2:18" x14ac:dyDescent="0.25">
      <c r="E27" s="5">
        <f t="shared" si="3"/>
        <v>60</v>
      </c>
      <c r="F27" s="27">
        <f>D25*3.6</f>
        <v>5.9322269338530367</v>
      </c>
      <c r="G27" s="1">
        <v>20</v>
      </c>
      <c r="H27" s="5">
        <f t="shared" si="4"/>
        <v>5.5744698745691137</v>
      </c>
      <c r="I27" s="5">
        <f t="shared" si="5"/>
        <v>2.0289411061568079</v>
      </c>
      <c r="J27" s="5">
        <f t="shared" si="6"/>
        <v>65.574469874569118</v>
      </c>
      <c r="K27" s="5">
        <f t="shared" si="7"/>
        <v>2.0289411061568079</v>
      </c>
      <c r="L27" s="5">
        <f t="shared" si="8"/>
        <v>65.605851121245465</v>
      </c>
      <c r="M27" s="5">
        <f t="shared" si="9"/>
        <v>1.7722245664517053</v>
      </c>
      <c r="N27" s="7">
        <f t="shared" si="10"/>
        <v>0.16958244777806908</v>
      </c>
      <c r="O27" s="7">
        <f t="shared" si="11"/>
        <v>5.9695824477780688</v>
      </c>
      <c r="P27" s="4">
        <v>10</v>
      </c>
      <c r="Q27" s="10">
        <f>P27/SUM(P25:P43)</f>
        <v>5.5555555555555552E-2</v>
      </c>
      <c r="R27" s="7">
        <f t="shared" si="12"/>
        <v>7.1371792163701908</v>
      </c>
    </row>
    <row r="28" spans="2:18" x14ac:dyDescent="0.25">
      <c r="E28" s="5">
        <f t="shared" si="3"/>
        <v>60</v>
      </c>
      <c r="F28" s="27">
        <f>D25*3.6</f>
        <v>5.9322269338530367</v>
      </c>
      <c r="G28" s="1">
        <v>30</v>
      </c>
      <c r="H28" s="5">
        <f t="shared" si="4"/>
        <v>5.137459225730999</v>
      </c>
      <c r="I28" s="5">
        <f t="shared" si="5"/>
        <v>2.9661134669265179</v>
      </c>
      <c r="J28" s="5">
        <f t="shared" si="6"/>
        <v>65.137459225730993</v>
      </c>
      <c r="K28" s="5">
        <f t="shared" si="7"/>
        <v>2.9661134669265179</v>
      </c>
      <c r="L28" s="5">
        <f t="shared" si="8"/>
        <v>65.204957046856876</v>
      </c>
      <c r="M28" s="5">
        <f t="shared" si="9"/>
        <v>2.6072319618952893</v>
      </c>
      <c r="N28" s="7">
        <f t="shared" si="10"/>
        <v>0.31803634526363467</v>
      </c>
      <c r="O28" s="7">
        <f t="shared" si="11"/>
        <v>6.1180363452636346</v>
      </c>
      <c r="P28" s="4">
        <v>10</v>
      </c>
      <c r="Q28" s="10">
        <f>P28/SUM(P25:P43)</f>
        <v>5.5555555555555552E-2</v>
      </c>
      <c r="R28" s="7">
        <f t="shared" si="12"/>
        <v>7.2255477965359951</v>
      </c>
    </row>
    <row r="29" spans="2:18" x14ac:dyDescent="0.25">
      <c r="E29" s="5">
        <f t="shared" si="3"/>
        <v>60</v>
      </c>
      <c r="F29" s="27">
        <f>D25*3.6</f>
        <v>5.9322269338530367</v>
      </c>
      <c r="G29" s="1">
        <v>40</v>
      </c>
      <c r="H29" s="5">
        <f t="shared" si="4"/>
        <v>4.5443494779988516</v>
      </c>
      <c r="I29" s="5">
        <f t="shared" si="5"/>
        <v>3.8131619709295013</v>
      </c>
      <c r="J29" s="5">
        <f t="shared" si="6"/>
        <v>64.54434947799885</v>
      </c>
      <c r="K29" s="5">
        <f t="shared" si="7"/>
        <v>3.8131619709295013</v>
      </c>
      <c r="L29" s="5">
        <f t="shared" si="8"/>
        <v>64.656888679819673</v>
      </c>
      <c r="M29" s="5">
        <f t="shared" si="9"/>
        <v>3.3809998964914443</v>
      </c>
      <c r="N29" s="7">
        <f t="shared" si="10"/>
        <v>0.48583582754302818</v>
      </c>
      <c r="O29" s="7">
        <f t="shared" si="11"/>
        <v>6.2858358275430284</v>
      </c>
      <c r="P29" s="4">
        <v>10</v>
      </c>
      <c r="Q29" s="10">
        <f>P29/SUM(P25:P43)</f>
        <v>5.5555555555555552E-2</v>
      </c>
      <c r="R29" s="7">
        <f t="shared" si="12"/>
        <v>7.2994499966580841</v>
      </c>
    </row>
    <row r="30" spans="2:18" x14ac:dyDescent="0.25">
      <c r="E30" s="5">
        <f t="shared" si="3"/>
        <v>60</v>
      </c>
      <c r="F30" s="27">
        <f>D25*3.6</f>
        <v>5.9322269338530367</v>
      </c>
      <c r="G30" s="1">
        <v>50</v>
      </c>
      <c r="H30" s="5">
        <f t="shared" si="4"/>
        <v>3.8131619709295017</v>
      </c>
      <c r="I30" s="5">
        <f t="shared" si="5"/>
        <v>4.5443494779988516</v>
      </c>
      <c r="J30" s="5">
        <f t="shared" si="6"/>
        <v>63.813161970929499</v>
      </c>
      <c r="K30" s="5">
        <f t="shared" si="7"/>
        <v>4.5443494779988516</v>
      </c>
      <c r="L30" s="5">
        <f t="shared" si="8"/>
        <v>63.97476653264372</v>
      </c>
      <c r="M30" s="5">
        <f t="shared" si="9"/>
        <v>4.0733483013499541</v>
      </c>
      <c r="N30" s="7">
        <f t="shared" si="10"/>
        <v>0.65565650199819459</v>
      </c>
      <c r="O30" s="7">
        <f t="shared" si="11"/>
        <v>6.4556565019981944</v>
      </c>
      <c r="P30" s="4">
        <v>10</v>
      </c>
      <c r="Q30" s="10">
        <f>P30/SUM(P25:P43)</f>
        <v>5.5555555555555552E-2</v>
      </c>
      <c r="R30" s="7">
        <f t="shared" si="12"/>
        <v>7.3393117006076141</v>
      </c>
    </row>
    <row r="31" spans="2:18" x14ac:dyDescent="0.25">
      <c r="E31" s="5">
        <f t="shared" si="3"/>
        <v>60</v>
      </c>
      <c r="F31" s="27">
        <f>D25*3.6</f>
        <v>5.9322269338530367</v>
      </c>
      <c r="G31" s="1">
        <v>60</v>
      </c>
      <c r="H31" s="5">
        <f t="shared" si="4"/>
        <v>2.9661134669265188</v>
      </c>
      <c r="I31" s="5">
        <f t="shared" si="5"/>
        <v>5.1374592257309981</v>
      </c>
      <c r="J31" s="5">
        <f t="shared" si="6"/>
        <v>62.966113466926515</v>
      </c>
      <c r="K31" s="5">
        <f t="shared" si="7"/>
        <v>5.1374592257309981</v>
      </c>
      <c r="L31" s="5">
        <f t="shared" si="8"/>
        <v>63.175350671174854</v>
      </c>
      <c r="M31" s="5">
        <f t="shared" si="9"/>
        <v>4.6644795377630031</v>
      </c>
      <c r="N31" s="7">
        <f t="shared" si="10"/>
        <v>0.8120339464919818</v>
      </c>
      <c r="O31" s="7">
        <f t="shared" si="11"/>
        <v>6.612033946491982</v>
      </c>
      <c r="P31" s="4">
        <v>10</v>
      </c>
      <c r="Q31" s="10">
        <f>P31/SUM(P25:P43)</f>
        <v>5.5555555555555552E-2</v>
      </c>
      <c r="R31" s="7">
        <f t="shared" si="12"/>
        <v>7.3304037605251819</v>
      </c>
    </row>
    <row r="32" spans="2:18" x14ac:dyDescent="0.25">
      <c r="E32" s="5">
        <f t="shared" si="3"/>
        <v>60</v>
      </c>
      <c r="F32" s="27">
        <f>D25*3.6</f>
        <v>5.9322269338530367</v>
      </c>
      <c r="G32" s="1">
        <v>70</v>
      </c>
      <c r="H32" s="5">
        <f t="shared" si="4"/>
        <v>2.0289411061568083</v>
      </c>
      <c r="I32" s="5">
        <f t="shared" si="5"/>
        <v>5.5744698745691128</v>
      </c>
      <c r="J32" s="5">
        <f t="shared" si="6"/>
        <v>62.028941106156807</v>
      </c>
      <c r="K32" s="5">
        <f t="shared" si="7"/>
        <v>5.5744698745691128</v>
      </c>
      <c r="L32" s="5">
        <f t="shared" si="8"/>
        <v>62.278922992723217</v>
      </c>
      <c r="M32" s="5">
        <f t="shared" si="9"/>
        <v>5.1353107542643857</v>
      </c>
      <c r="N32" s="7">
        <f t="shared" si="10"/>
        <v>0.94222097228705559</v>
      </c>
      <c r="O32" s="7">
        <f t="shared" si="11"/>
        <v>6.7422209722870559</v>
      </c>
      <c r="P32" s="4">
        <v>10</v>
      </c>
      <c r="Q32" s="10">
        <f>P32/SUM(P25:P43)</f>
        <v>5.5555555555555552E-2</v>
      </c>
      <c r="R32" s="7">
        <f t="shared" si="12"/>
        <v>7.2641142902689557</v>
      </c>
    </row>
    <row r="33" spans="2:18" x14ac:dyDescent="0.25">
      <c r="E33" s="5">
        <f t="shared" si="3"/>
        <v>60</v>
      </c>
      <c r="F33" s="27">
        <f>D25*3.6</f>
        <v>5.9322269338530367</v>
      </c>
      <c r="G33" s="1">
        <v>80</v>
      </c>
      <c r="H33" s="5">
        <f t="shared" si="4"/>
        <v>1.0301203965702619</v>
      </c>
      <c r="I33" s="5">
        <f t="shared" si="5"/>
        <v>5.8421030770863096</v>
      </c>
      <c r="J33" s="5">
        <f t="shared" si="6"/>
        <v>61.030120396570261</v>
      </c>
      <c r="K33" s="5">
        <f t="shared" si="7"/>
        <v>5.8421030770863096</v>
      </c>
      <c r="L33" s="5">
        <f t="shared" si="8"/>
        <v>61.309100172675528</v>
      </c>
      <c r="M33" s="5">
        <f t="shared" si="9"/>
        <v>5.4679727459381429</v>
      </c>
      <c r="N33" s="7">
        <f t="shared" si="10"/>
        <v>1.0364211926560052</v>
      </c>
      <c r="O33" s="7">
        <f t="shared" si="11"/>
        <v>6.8364211926560046</v>
      </c>
      <c r="P33" s="4">
        <v>10</v>
      </c>
      <c r="Q33" s="10">
        <f>P33/SUM(P25:P43)</f>
        <v>5.5555555555555552E-2</v>
      </c>
      <c r="R33" s="7">
        <f t="shared" si="12"/>
        <v>7.1379942733255657</v>
      </c>
    </row>
    <row r="34" spans="2:18" x14ac:dyDescent="0.25">
      <c r="E34" s="5">
        <f t="shared" si="3"/>
        <v>60</v>
      </c>
      <c r="F34" s="27">
        <f>D25*3.6</f>
        <v>5.9322269338530367</v>
      </c>
      <c r="G34" s="1">
        <v>90</v>
      </c>
      <c r="H34" s="5">
        <f t="shared" si="4"/>
        <v>3.6339293310886739E-16</v>
      </c>
      <c r="I34" s="5">
        <f t="shared" si="5"/>
        <v>5.9322269338530367</v>
      </c>
      <c r="J34" s="5">
        <f t="shared" si="6"/>
        <v>60</v>
      </c>
      <c r="K34" s="5">
        <f t="shared" si="7"/>
        <v>5.9322269338530367</v>
      </c>
      <c r="L34" s="5">
        <f t="shared" si="8"/>
        <v>60.292547768316538</v>
      </c>
      <c r="M34" s="5">
        <f t="shared" si="9"/>
        <v>5.6465082635981112</v>
      </c>
      <c r="N34" s="7">
        <f t="shared" si="10"/>
        <v>1.0875435752147455</v>
      </c>
      <c r="O34" s="7">
        <f t="shared" si="11"/>
        <v>6.8875435752147451</v>
      </c>
      <c r="P34" s="4">
        <v>10</v>
      </c>
      <c r="Q34" s="10">
        <f>P34/SUM(P25:P43)</f>
        <v>5.5555555555555552E-2</v>
      </c>
      <c r="R34" s="7">
        <f t="shared" si="12"/>
        <v>6.9548718321974894</v>
      </c>
    </row>
    <row r="35" spans="2:18" x14ac:dyDescent="0.25">
      <c r="E35" s="5">
        <f t="shared" si="3"/>
        <v>60</v>
      </c>
      <c r="F35" s="27">
        <f>D25*3.6</f>
        <v>5.9322269338530367</v>
      </c>
      <c r="G35" s="1">
        <v>100</v>
      </c>
      <c r="H35" s="5">
        <f t="shared" si="4"/>
        <v>-1.0301203965702612</v>
      </c>
      <c r="I35" s="5">
        <f t="shared" si="5"/>
        <v>5.8421030770863096</v>
      </c>
      <c r="J35" s="5">
        <f t="shared" si="6"/>
        <v>58.969879603429739</v>
      </c>
      <c r="K35" s="5">
        <f t="shared" si="7"/>
        <v>5.8421030770863096</v>
      </c>
      <c r="L35" s="5">
        <f t="shared" si="8"/>
        <v>59.25855945605074</v>
      </c>
      <c r="M35" s="5">
        <f t="shared" si="9"/>
        <v>5.6577895217602761</v>
      </c>
      <c r="N35" s="7">
        <f t="shared" si="10"/>
        <v>1.0907847876912411</v>
      </c>
      <c r="O35" s="7">
        <f t="shared" si="11"/>
        <v>6.8907847876912411</v>
      </c>
      <c r="P35" s="4">
        <v>10</v>
      </c>
      <c r="Q35" s="10">
        <f>P35/SUM(P25:P43)</f>
        <v>5.5555555555555552E-2</v>
      </c>
      <c r="R35" s="7">
        <f t="shared" si="12"/>
        <v>6.7215334634385826</v>
      </c>
    </row>
    <row r="36" spans="2:18" x14ac:dyDescent="0.25">
      <c r="E36" s="5">
        <f t="shared" si="3"/>
        <v>60</v>
      </c>
      <c r="F36" s="27">
        <f>D25*3.6</f>
        <v>5.9322269338530367</v>
      </c>
      <c r="G36" s="1">
        <v>110</v>
      </c>
      <c r="H36" s="5">
        <f t="shared" si="4"/>
        <v>-2.0289411061568079</v>
      </c>
      <c r="I36" s="5">
        <f t="shared" si="5"/>
        <v>5.5744698745691137</v>
      </c>
      <c r="J36" s="5">
        <f t="shared" si="6"/>
        <v>57.971058893843193</v>
      </c>
      <c r="K36" s="5">
        <f t="shared" si="7"/>
        <v>5.5744698745691137</v>
      </c>
      <c r="L36" s="5">
        <f t="shared" si="8"/>
        <v>58.238461377820713</v>
      </c>
      <c r="M36" s="5">
        <f t="shared" si="9"/>
        <v>5.4926473297292162</v>
      </c>
      <c r="N36" s="7">
        <f t="shared" si="10"/>
        <v>1.0434659179794983</v>
      </c>
      <c r="O36" s="7">
        <f t="shared" si="11"/>
        <v>6.8434659179794979</v>
      </c>
      <c r="P36" s="4">
        <v>10</v>
      </c>
      <c r="Q36" s="10">
        <f>P36/SUM(P25:P43)</f>
        <v>5.5555555555555552E-2</v>
      </c>
      <c r="R36" s="7">
        <f t="shared" si="12"/>
        <v>6.4475303227593788</v>
      </c>
    </row>
    <row r="37" spans="2:18" x14ac:dyDescent="0.25">
      <c r="E37" s="5">
        <f t="shared" si="3"/>
        <v>60</v>
      </c>
      <c r="F37" s="27">
        <f>D25*3.6</f>
        <v>5.9322269338530367</v>
      </c>
      <c r="G37" s="1">
        <v>120</v>
      </c>
      <c r="H37" s="5">
        <f t="shared" si="4"/>
        <v>-2.966113466926517</v>
      </c>
      <c r="I37" s="5">
        <f t="shared" si="5"/>
        <v>5.137459225730999</v>
      </c>
      <c r="J37" s="5">
        <f t="shared" si="6"/>
        <v>57.033886533073485</v>
      </c>
      <c r="K37" s="5">
        <f t="shared" si="7"/>
        <v>5.137459225730999</v>
      </c>
      <c r="L37" s="5">
        <f t="shared" si="8"/>
        <v>57.26480332947586</v>
      </c>
      <c r="M37" s="5">
        <f t="shared" si="9"/>
        <v>5.1471586207718971</v>
      </c>
      <c r="N37" s="7">
        <f t="shared" si="10"/>
        <v>0.94554831667142747</v>
      </c>
      <c r="O37" s="7">
        <f t="shared" si="11"/>
        <v>6.7455483166714272</v>
      </c>
      <c r="P37" s="4">
        <v>10</v>
      </c>
      <c r="Q37" s="10">
        <f>P37/SUM(P25:P43)</f>
        <v>5.5555555555555552E-2</v>
      </c>
      <c r="R37" s="7">
        <f t="shared" si="12"/>
        <v>6.1445531279497665</v>
      </c>
    </row>
    <row r="38" spans="2:18" x14ac:dyDescent="0.25">
      <c r="E38" s="5">
        <f t="shared" si="3"/>
        <v>60</v>
      </c>
      <c r="F38" s="27">
        <f>D25*3.6</f>
        <v>5.9322269338530367</v>
      </c>
      <c r="G38" s="1">
        <v>130</v>
      </c>
      <c r="H38" s="5">
        <f t="shared" si="4"/>
        <v>-3.8131619709295017</v>
      </c>
      <c r="I38" s="5">
        <f t="shared" si="5"/>
        <v>4.5443494779988516</v>
      </c>
      <c r="J38" s="5">
        <f t="shared" si="6"/>
        <v>56.186838029070501</v>
      </c>
      <c r="K38" s="5">
        <f t="shared" si="7"/>
        <v>4.5443494779988516</v>
      </c>
      <c r="L38" s="5">
        <f t="shared" si="8"/>
        <v>56.370310269530989</v>
      </c>
      <c r="M38" s="5">
        <f t="shared" si="9"/>
        <v>4.6239748588684453</v>
      </c>
      <c r="N38" s="7">
        <f t="shared" si="10"/>
        <v>0.80104328371320443</v>
      </c>
      <c r="O38" s="7">
        <f t="shared" si="11"/>
        <v>6.6010432837132047</v>
      </c>
      <c r="P38" s="4">
        <v>10</v>
      </c>
      <c r="Q38" s="10">
        <f>P38/SUM(P25:P43)</f>
        <v>5.5555555555555552E-2</v>
      </c>
      <c r="R38" s="7">
        <f t="shared" si="12"/>
        <v>5.8265426549861745</v>
      </c>
    </row>
    <row r="39" spans="2:18" x14ac:dyDescent="0.25">
      <c r="E39" s="5">
        <f t="shared" si="3"/>
        <v>60</v>
      </c>
      <c r="F39" s="27">
        <f>D25*3.6</f>
        <v>5.9322269338530367</v>
      </c>
      <c r="G39" s="1">
        <v>140</v>
      </c>
      <c r="H39" s="5">
        <f t="shared" si="4"/>
        <v>-4.5443494779988516</v>
      </c>
      <c r="I39" s="5">
        <f t="shared" si="5"/>
        <v>3.8131619709295026</v>
      </c>
      <c r="J39" s="5">
        <f t="shared" si="6"/>
        <v>55.45565052200115</v>
      </c>
      <c r="K39" s="5">
        <f t="shared" si="7"/>
        <v>3.8131619709295026</v>
      </c>
      <c r="L39" s="5">
        <f t="shared" si="8"/>
        <v>55.586593518895086</v>
      </c>
      <c r="M39" s="5">
        <f t="shared" si="9"/>
        <v>3.93349886570511</v>
      </c>
      <c r="N39" s="7">
        <f t="shared" si="10"/>
        <v>0.62007433349732055</v>
      </c>
      <c r="O39" s="7">
        <f t="shared" si="11"/>
        <v>6.42007433349732</v>
      </c>
      <c r="P39" s="4">
        <v>10</v>
      </c>
      <c r="Q39" s="10">
        <f>P39/SUM(P25:P43)</f>
        <v>5.5555555555555552E-2</v>
      </c>
      <c r="R39" s="7">
        <f t="shared" si="12"/>
        <v>5.5103308595002964</v>
      </c>
    </row>
    <row r="40" spans="2:18" x14ac:dyDescent="0.25">
      <c r="E40" s="5">
        <f t="shared" si="3"/>
        <v>60</v>
      </c>
      <c r="F40" s="27">
        <f>D25*3.6</f>
        <v>5.9322269338530367</v>
      </c>
      <c r="G40" s="1">
        <v>150</v>
      </c>
      <c r="H40" s="5">
        <f t="shared" si="4"/>
        <v>-5.137459225730999</v>
      </c>
      <c r="I40" s="5">
        <f t="shared" si="5"/>
        <v>2.9661134669265179</v>
      </c>
      <c r="J40" s="5">
        <f t="shared" si="6"/>
        <v>54.862540774269</v>
      </c>
      <c r="K40" s="5">
        <f t="shared" si="7"/>
        <v>2.9661134669265179</v>
      </c>
      <c r="L40" s="5">
        <f t="shared" si="8"/>
        <v>54.942662925153272</v>
      </c>
      <c r="M40" s="5">
        <f t="shared" si="9"/>
        <v>3.0946523569321678</v>
      </c>
      <c r="N40" s="7">
        <f t="shared" si="10"/>
        <v>0.42074177130321222</v>
      </c>
      <c r="O40" s="7">
        <f t="shared" si="11"/>
        <v>6.2207417713032118</v>
      </c>
      <c r="P40" s="4">
        <v>10</v>
      </c>
      <c r="Q40" s="10">
        <f>P40/SUM(P25:P43)</f>
        <v>5.5555555555555552E-2</v>
      </c>
      <c r="R40" s="7">
        <f t="shared" si="12"/>
        <v>5.2162582233641093</v>
      </c>
    </row>
    <row r="41" spans="2:18" x14ac:dyDescent="0.25">
      <c r="E41" s="5">
        <f t="shared" si="3"/>
        <v>60</v>
      </c>
      <c r="F41" s="27">
        <f>D25*3.6</f>
        <v>5.9322269338530367</v>
      </c>
      <c r="G41" s="1">
        <v>160</v>
      </c>
      <c r="H41" s="5">
        <f t="shared" si="4"/>
        <v>-5.5744698745691128</v>
      </c>
      <c r="I41" s="5">
        <f t="shared" si="5"/>
        <v>2.0289411061568088</v>
      </c>
      <c r="J41" s="5">
        <f t="shared" si="6"/>
        <v>54.425530125430889</v>
      </c>
      <c r="K41" s="5">
        <f t="shared" si="7"/>
        <v>2.0289411061568088</v>
      </c>
      <c r="L41" s="5">
        <f t="shared" si="8"/>
        <v>54.463335662135478</v>
      </c>
      <c r="M41" s="5">
        <f t="shared" si="9"/>
        <v>2.1349531100949597</v>
      </c>
      <c r="N41" s="7">
        <f t="shared" si="10"/>
        <v>0.22945576850900748</v>
      </c>
      <c r="O41" s="7">
        <f t="shared" si="11"/>
        <v>6.0294557685090071</v>
      </c>
      <c r="P41" s="4">
        <v>10</v>
      </c>
      <c r="Q41" s="10">
        <f>P41/SUM(P25:P43)</f>
        <v>5.5555555555555552E-2</v>
      </c>
      <c r="R41" s="7">
        <f t="shared" si="12"/>
        <v>4.9680285853550039</v>
      </c>
    </row>
    <row r="42" spans="2:18" x14ac:dyDescent="0.25">
      <c r="E42" s="5">
        <f t="shared" si="3"/>
        <v>60</v>
      </c>
      <c r="F42" s="27">
        <f>D25*3.6</f>
        <v>5.9322269338530367</v>
      </c>
      <c r="G42" s="1">
        <v>170</v>
      </c>
      <c r="H42" s="5">
        <f t="shared" si="4"/>
        <v>-5.8421030770863096</v>
      </c>
      <c r="I42" s="5">
        <f t="shared" si="5"/>
        <v>1.0301203965702612</v>
      </c>
      <c r="J42" s="5">
        <f t="shared" si="6"/>
        <v>54.157896922913693</v>
      </c>
      <c r="K42" s="5">
        <f t="shared" si="7"/>
        <v>1.0301203965702612</v>
      </c>
      <c r="L42" s="5">
        <f t="shared" si="8"/>
        <v>54.167692835715037</v>
      </c>
      <c r="M42" s="5">
        <f t="shared" si="9"/>
        <v>1.0896736815403452</v>
      </c>
      <c r="N42" s="7">
        <f t="shared" si="10"/>
        <v>7.8445687509514875E-2</v>
      </c>
      <c r="O42" s="7">
        <f t="shared" si="11"/>
        <v>5.8784456875095144</v>
      </c>
      <c r="P42" s="4">
        <v>10</v>
      </c>
      <c r="Q42" s="10">
        <f>P42/SUM(P25:P43)</f>
        <v>5.5555555555555552E-2</v>
      </c>
      <c r="R42" s="7">
        <f t="shared" si="12"/>
        <v>4.7911601223318199</v>
      </c>
    </row>
    <row r="43" spans="2:18" x14ac:dyDescent="0.25">
      <c r="E43" s="5">
        <f t="shared" si="3"/>
        <v>60</v>
      </c>
      <c r="F43" s="27">
        <f>D25*3.6</f>
        <v>5.9322269338530367</v>
      </c>
      <c r="G43" s="1">
        <v>180</v>
      </c>
      <c r="H43" s="5">
        <f t="shared" si="4"/>
        <v>-5.9322269338530367</v>
      </c>
      <c r="I43" s="5">
        <f t="shared" si="5"/>
        <v>7.2678586621773478E-16</v>
      </c>
      <c r="J43" s="5">
        <f t="shared" si="6"/>
        <v>54.067773066146962</v>
      </c>
      <c r="K43" s="5">
        <f t="shared" si="7"/>
        <v>7.2678586621773478E-16</v>
      </c>
      <c r="L43" s="5">
        <f t="shared" si="8"/>
        <v>54.067773066146962</v>
      </c>
      <c r="M43" s="5">
        <f t="shared" si="9"/>
        <v>7.7017713847934897E-16</v>
      </c>
      <c r="N43" s="7">
        <f t="shared" si="10"/>
        <v>2.3137661594196626E-17</v>
      </c>
      <c r="O43" s="7">
        <f t="shared" si="11"/>
        <v>5.8</v>
      </c>
      <c r="P43" s="4">
        <v>5</v>
      </c>
      <c r="Q43" s="10">
        <f>P43/SUM(P25:P43)</f>
        <v>2.7777777777777776E-2</v>
      </c>
      <c r="R43" s="7">
        <f t="shared" si="12"/>
        <v>4.7097999136465907</v>
      </c>
    </row>
    <row r="44" spans="2:18" x14ac:dyDescent="0.25">
      <c r="R44" s="7">
        <f>SUMPRODUCT(Q25:Q43,R25:R43)</f>
        <v>6.4570980441400074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3">$M$4</f>
        <v>60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67.389958632321225</v>
      </c>
      <c r="K48" s="5">
        <f>I48</f>
        <v>0</v>
      </c>
      <c r="L48" s="5">
        <f>SQRT(J48^2+K48^2)</f>
        <v>67.389958632321225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7.3167105116396121</v>
      </c>
    </row>
    <row r="49" spans="5:18" x14ac:dyDescent="0.25">
      <c r="E49" s="5">
        <f t="shared" si="13"/>
        <v>60</v>
      </c>
      <c r="F49" s="27">
        <f>D48*3.6</f>
        <v>7.389958632321223</v>
      </c>
      <c r="G49" s="1">
        <v>10</v>
      </c>
      <c r="H49" s="5">
        <f t="shared" ref="H49:H66" si="14">$F49*COS($G49*PI()/180)</f>
        <v>7.2776885555494335</v>
      </c>
      <c r="I49" s="5">
        <f t="shared" ref="I49:I66" si="15">$F49*SIN($G49*PI()/180)</f>
        <v>1.2832528495365811</v>
      </c>
      <c r="J49" s="5">
        <f t="shared" ref="J49:J66" si="16">E49+H49</f>
        <v>67.277688555549432</v>
      </c>
      <c r="K49" s="5">
        <f t="shared" ref="K49:K66" si="17">I49</f>
        <v>1.2832528495365811</v>
      </c>
      <c r="L49" s="5">
        <f t="shared" ref="L49:L66" si="18">SQRT(J49^2+K49^2)</f>
        <v>67.289925808053553</v>
      </c>
      <c r="M49" s="5">
        <f t="shared" ref="M49:M66" si="19">ATAN(K49/J49)*180/PI()</f>
        <v>1.0927256765058251</v>
      </c>
      <c r="N49" s="7">
        <f t="shared" ref="N49:N66" si="20">$K$2*M49+$K$3*M49*M49+$K$4*M49*M49*M49</f>
        <v>7.878602251722254E-2</v>
      </c>
      <c r="O49" s="7">
        <f t="shared" ref="O49:O66" si="21">N49+$E$4</f>
        <v>5.8787860225172226</v>
      </c>
      <c r="P49" s="4">
        <v>10</v>
      </c>
      <c r="Q49" s="10">
        <f>P49/SUM(P48:P66)</f>
        <v>5.5555555555555552E-2</v>
      </c>
      <c r="R49" s="7">
        <f t="shared" ref="R49:R66" si="22">O49*(L49^2/E49^2)</f>
        <v>7.3940988298973025</v>
      </c>
    </row>
    <row r="50" spans="5:18" x14ac:dyDescent="0.25">
      <c r="E50" s="5">
        <f t="shared" si="13"/>
        <v>60</v>
      </c>
      <c r="F50" s="27">
        <f>D48*3.6</f>
        <v>7.389958632321223</v>
      </c>
      <c r="G50" s="1">
        <v>20</v>
      </c>
      <c r="H50" s="5">
        <f t="shared" si="14"/>
        <v>6.9442895947053778</v>
      </c>
      <c r="I50" s="5">
        <f t="shared" si="15"/>
        <v>2.5275147105972673</v>
      </c>
      <c r="J50" s="5">
        <f t="shared" si="16"/>
        <v>66.944289594705381</v>
      </c>
      <c r="K50" s="5">
        <f t="shared" si="17"/>
        <v>2.5275147105972673</v>
      </c>
      <c r="L50" s="5">
        <f t="shared" si="18"/>
        <v>66.991986386075055</v>
      </c>
      <c r="M50" s="5">
        <f t="shared" si="19"/>
        <v>2.1622034476467231</v>
      </c>
      <c r="N50" s="7">
        <f t="shared" si="20"/>
        <v>0.2342501907316927</v>
      </c>
      <c r="O50" s="7">
        <f t="shared" si="21"/>
        <v>6.0342501907316928</v>
      </c>
      <c r="P50" s="4">
        <v>10</v>
      </c>
      <c r="Q50" s="10">
        <f>P50/SUM(P48:P66)</f>
        <v>5.5555555555555552E-2</v>
      </c>
      <c r="R50" s="7">
        <f t="shared" si="22"/>
        <v>7.5225749359501446</v>
      </c>
    </row>
    <row r="51" spans="5:18" x14ac:dyDescent="0.25">
      <c r="E51" s="5">
        <f t="shared" si="13"/>
        <v>60</v>
      </c>
      <c r="F51" s="27">
        <f>D48*3.6</f>
        <v>7.389958632321223</v>
      </c>
      <c r="G51" s="1">
        <v>30</v>
      </c>
      <c r="H51" s="5">
        <f t="shared" si="14"/>
        <v>6.3998919085062855</v>
      </c>
      <c r="I51" s="5">
        <f t="shared" si="15"/>
        <v>3.694979316160611</v>
      </c>
      <c r="J51" s="5">
        <f t="shared" si="16"/>
        <v>66.399891908506291</v>
      </c>
      <c r="K51" s="5">
        <f t="shared" si="17"/>
        <v>3.694979316160611</v>
      </c>
      <c r="L51" s="5">
        <f t="shared" si="18"/>
        <v>66.502620381517104</v>
      </c>
      <c r="M51" s="5">
        <f t="shared" si="19"/>
        <v>3.1850744552620376</v>
      </c>
      <c r="N51" s="7">
        <f t="shared" si="20"/>
        <v>0.44093844149067662</v>
      </c>
      <c r="O51" s="7">
        <f t="shared" si="21"/>
        <v>6.2409384414906768</v>
      </c>
      <c r="P51" s="4">
        <v>10</v>
      </c>
      <c r="Q51" s="10">
        <f>P51/SUM(P48:P66)</f>
        <v>5.5555555555555552E-2</v>
      </c>
      <c r="R51" s="7">
        <f t="shared" si="22"/>
        <v>7.6669903055057036</v>
      </c>
    </row>
    <row r="52" spans="5:18" x14ac:dyDescent="0.25">
      <c r="E52" s="5">
        <f t="shared" si="13"/>
        <v>60</v>
      </c>
      <c r="F52" s="27">
        <f>D48*3.6</f>
        <v>7.389958632321223</v>
      </c>
      <c r="G52" s="1">
        <v>40</v>
      </c>
      <c r="H52" s="5">
        <f t="shared" si="14"/>
        <v>5.6610367451687953</v>
      </c>
      <c r="I52" s="5">
        <f t="shared" si="15"/>
        <v>4.7501738449521653</v>
      </c>
      <c r="J52" s="5">
        <f t="shared" si="16"/>
        <v>65.661036745168801</v>
      </c>
      <c r="K52" s="5">
        <f t="shared" si="17"/>
        <v>4.7501738449521653</v>
      </c>
      <c r="L52" s="5">
        <f t="shared" si="18"/>
        <v>65.832635508596155</v>
      </c>
      <c r="M52" s="5">
        <f t="shared" si="19"/>
        <v>4.1377902040971035</v>
      </c>
      <c r="N52" s="7">
        <f t="shared" si="20"/>
        <v>0.6722493841710484</v>
      </c>
      <c r="O52" s="7">
        <f t="shared" si="21"/>
        <v>6.4722493841710484</v>
      </c>
      <c r="P52" s="4">
        <v>10</v>
      </c>
      <c r="Q52" s="10">
        <f>P52/SUM(P48:P66)</f>
        <v>5.5555555555555552E-2</v>
      </c>
      <c r="R52" s="7">
        <f t="shared" si="22"/>
        <v>7.7917538741436037</v>
      </c>
    </row>
    <row r="53" spans="5:18" x14ac:dyDescent="0.25">
      <c r="E53" s="5">
        <f t="shared" si="13"/>
        <v>60</v>
      </c>
      <c r="F53" s="27">
        <f>D48*3.6</f>
        <v>7.389958632321223</v>
      </c>
      <c r="G53" s="1">
        <v>50</v>
      </c>
      <c r="H53" s="5">
        <f t="shared" si="14"/>
        <v>4.7501738449521662</v>
      </c>
      <c r="I53" s="5">
        <f t="shared" si="15"/>
        <v>5.6610367451687953</v>
      </c>
      <c r="J53" s="5">
        <f t="shared" si="16"/>
        <v>64.750173844952172</v>
      </c>
      <c r="K53" s="5">
        <f t="shared" si="17"/>
        <v>5.6610367451687953</v>
      </c>
      <c r="L53" s="5">
        <f t="shared" si="18"/>
        <v>64.997171861410095</v>
      </c>
      <c r="M53" s="5">
        <f t="shared" si="19"/>
        <v>4.9966020332622012</v>
      </c>
      <c r="N53" s="7">
        <f t="shared" si="20"/>
        <v>0.90343889784978626</v>
      </c>
      <c r="O53" s="7">
        <f t="shared" si="21"/>
        <v>6.7034388978497859</v>
      </c>
      <c r="P53" s="4">
        <v>10</v>
      </c>
      <c r="Q53" s="10">
        <f>P53/SUM(P48:P66)</f>
        <v>5.5555555555555552E-2</v>
      </c>
      <c r="R53" s="7">
        <f t="shared" si="22"/>
        <v>7.8665457844393725</v>
      </c>
    </row>
    <row r="54" spans="5:18" x14ac:dyDescent="0.25">
      <c r="E54" s="5">
        <f t="shared" si="13"/>
        <v>60</v>
      </c>
      <c r="F54" s="27">
        <f>D48*3.6</f>
        <v>7.389958632321223</v>
      </c>
      <c r="G54" s="1">
        <v>60</v>
      </c>
      <c r="H54" s="5">
        <f t="shared" si="14"/>
        <v>3.6949793161606124</v>
      </c>
      <c r="I54" s="5">
        <f t="shared" si="15"/>
        <v>6.3998919085062846</v>
      </c>
      <c r="J54" s="5">
        <f t="shared" si="16"/>
        <v>63.694979316160612</v>
      </c>
      <c r="K54" s="5">
        <f t="shared" si="17"/>
        <v>6.3998919085062846</v>
      </c>
      <c r="L54" s="5">
        <f t="shared" si="18"/>
        <v>64.015693439395719</v>
      </c>
      <c r="M54" s="5">
        <f t="shared" si="19"/>
        <v>5.7376615655921901</v>
      </c>
      <c r="N54" s="7">
        <f t="shared" si="20"/>
        <v>1.1137656745316935</v>
      </c>
      <c r="O54" s="7">
        <f t="shared" si="21"/>
        <v>6.9137656745316933</v>
      </c>
      <c r="P54" s="4">
        <v>10</v>
      </c>
      <c r="Q54" s="10">
        <f>P54/SUM(P48:P66)</f>
        <v>5.5555555555555552E-2</v>
      </c>
      <c r="R54" s="7">
        <f t="shared" si="22"/>
        <v>7.8701872231238799</v>
      </c>
    </row>
    <row r="55" spans="5:18" x14ac:dyDescent="0.25">
      <c r="E55" s="5">
        <f t="shared" si="13"/>
        <v>60</v>
      </c>
      <c r="F55" s="27">
        <f>D48*3.6</f>
        <v>7.389958632321223</v>
      </c>
      <c r="G55" s="1">
        <v>70</v>
      </c>
      <c r="H55" s="5">
        <f t="shared" si="14"/>
        <v>2.5275147105972682</v>
      </c>
      <c r="I55" s="5">
        <f t="shared" si="15"/>
        <v>6.9442895947053769</v>
      </c>
      <c r="J55" s="5">
        <f t="shared" si="16"/>
        <v>62.527514710597266</v>
      </c>
      <c r="K55" s="5">
        <f t="shared" si="17"/>
        <v>6.9442895947053769</v>
      </c>
      <c r="L55" s="5">
        <f t="shared" si="18"/>
        <v>62.911948418874225</v>
      </c>
      <c r="M55" s="5">
        <f t="shared" si="19"/>
        <v>6.3372843377916679</v>
      </c>
      <c r="N55" s="7">
        <f t="shared" si="20"/>
        <v>1.2875310826290318</v>
      </c>
      <c r="O55" s="7">
        <f t="shared" si="21"/>
        <v>7.0875310826290319</v>
      </c>
      <c r="P55" s="4">
        <v>10</v>
      </c>
      <c r="Q55" s="10">
        <f>P55/SUM(P48:P66)</f>
        <v>5.5555555555555552E-2</v>
      </c>
      <c r="R55" s="7">
        <f t="shared" si="22"/>
        <v>7.7921758914099222</v>
      </c>
    </row>
    <row r="56" spans="5:18" x14ac:dyDescent="0.25">
      <c r="E56" s="5">
        <f t="shared" si="13"/>
        <v>60</v>
      </c>
      <c r="F56" s="27">
        <f>D48*3.6</f>
        <v>7.389958632321223</v>
      </c>
      <c r="G56" s="1">
        <v>80</v>
      </c>
      <c r="H56" s="5">
        <f t="shared" si="14"/>
        <v>1.2832528495365818</v>
      </c>
      <c r="I56" s="5">
        <f t="shared" si="15"/>
        <v>7.2776885555494335</v>
      </c>
      <c r="J56" s="5">
        <f t="shared" si="16"/>
        <v>61.283252849536581</v>
      </c>
      <c r="K56" s="5">
        <f t="shared" si="17"/>
        <v>7.2776885555494335</v>
      </c>
      <c r="L56" s="5">
        <f t="shared" si="18"/>
        <v>61.713870649407568</v>
      </c>
      <c r="M56" s="5">
        <f t="shared" si="19"/>
        <v>6.7724386475597775</v>
      </c>
      <c r="N56" s="7">
        <f t="shared" si="20"/>
        <v>1.413937601423974</v>
      </c>
      <c r="O56" s="7">
        <f t="shared" si="21"/>
        <v>7.2139376014239733</v>
      </c>
      <c r="P56" s="4">
        <v>10</v>
      </c>
      <c r="Q56" s="10">
        <f>P56/SUM(P48:P66)</f>
        <v>5.5555555555555552E-2</v>
      </c>
      <c r="R56" s="7">
        <f t="shared" si="22"/>
        <v>7.6319488761459979</v>
      </c>
    </row>
    <row r="57" spans="5:18" x14ac:dyDescent="0.25">
      <c r="E57" s="5">
        <f t="shared" si="13"/>
        <v>60</v>
      </c>
      <c r="F57" s="27">
        <f>D48*3.6</f>
        <v>7.389958632321223</v>
      </c>
      <c r="G57" s="1">
        <v>90</v>
      </c>
      <c r="H57" s="5">
        <f t="shared" si="14"/>
        <v>4.5268982001134826E-16</v>
      </c>
      <c r="I57" s="5">
        <f t="shared" si="15"/>
        <v>7.389958632321223</v>
      </c>
      <c r="J57" s="5">
        <f t="shared" si="16"/>
        <v>60</v>
      </c>
      <c r="K57" s="5">
        <f t="shared" si="17"/>
        <v>7.389958632321223</v>
      </c>
      <c r="L57" s="5">
        <f t="shared" si="18"/>
        <v>60.453382772078349</v>
      </c>
      <c r="M57" s="5">
        <f t="shared" si="19"/>
        <v>7.0215279782977387</v>
      </c>
      <c r="N57" s="7">
        <f t="shared" si="20"/>
        <v>1.4859431883553169</v>
      </c>
      <c r="O57" s="7">
        <f t="shared" si="21"/>
        <v>7.2859431883553167</v>
      </c>
      <c r="P57" s="4">
        <v>10</v>
      </c>
      <c r="Q57" s="10">
        <f>P57/SUM(P48:P66)</f>
        <v>5.5555555555555552E-2</v>
      </c>
      <c r="R57" s="7">
        <f t="shared" si="22"/>
        <v>7.3964699114884978</v>
      </c>
    </row>
    <row r="58" spans="5:18" x14ac:dyDescent="0.25">
      <c r="E58" s="5">
        <f t="shared" si="13"/>
        <v>60</v>
      </c>
      <c r="F58" s="27">
        <f>D48*3.6</f>
        <v>7.389958632321223</v>
      </c>
      <c r="G58" s="1">
        <v>100</v>
      </c>
      <c r="H58" s="5">
        <f t="shared" si="14"/>
        <v>-1.2832528495365809</v>
      </c>
      <c r="I58" s="5">
        <f t="shared" si="15"/>
        <v>7.2776885555494335</v>
      </c>
      <c r="J58" s="5">
        <f t="shared" si="16"/>
        <v>58.716747150463419</v>
      </c>
      <c r="K58" s="5">
        <f t="shared" si="17"/>
        <v>7.2776885555494335</v>
      </c>
      <c r="L58" s="5">
        <f t="shared" si="18"/>
        <v>59.166047245384149</v>
      </c>
      <c r="M58" s="5">
        <f t="shared" si="19"/>
        <v>7.0655312680305409</v>
      </c>
      <c r="N58" s="7">
        <f t="shared" si="20"/>
        <v>1.4986168485699634</v>
      </c>
      <c r="O58" s="7">
        <f t="shared" si="21"/>
        <v>7.2986168485699636</v>
      </c>
      <c r="P58" s="4">
        <v>10</v>
      </c>
      <c r="Q58" s="10">
        <f>P58/SUM(P48:P66)</f>
        <v>5.5555555555555552E-2</v>
      </c>
      <c r="R58" s="7">
        <f t="shared" si="22"/>
        <v>7.0971368003747548</v>
      </c>
    </row>
    <row r="59" spans="5:18" x14ac:dyDescent="0.25">
      <c r="E59" s="5">
        <f t="shared" si="13"/>
        <v>60</v>
      </c>
      <c r="F59" s="27">
        <f>D48*3.6</f>
        <v>7.389958632321223</v>
      </c>
      <c r="G59" s="1">
        <v>110</v>
      </c>
      <c r="H59" s="5">
        <f t="shared" si="14"/>
        <v>-2.5275147105972673</v>
      </c>
      <c r="I59" s="5">
        <f t="shared" si="15"/>
        <v>6.9442895947053778</v>
      </c>
      <c r="J59" s="5">
        <f t="shared" si="16"/>
        <v>57.472485289402734</v>
      </c>
      <c r="K59" s="5">
        <f t="shared" si="17"/>
        <v>6.9442895947053778</v>
      </c>
      <c r="L59" s="5">
        <f t="shared" si="18"/>
        <v>57.890497694489959</v>
      </c>
      <c r="M59" s="5">
        <f t="shared" si="19"/>
        <v>6.8895403459463136</v>
      </c>
      <c r="N59" s="7">
        <f t="shared" si="20"/>
        <v>1.4478388764547128</v>
      </c>
      <c r="O59" s="7">
        <f t="shared" si="21"/>
        <v>7.247838876454713</v>
      </c>
      <c r="P59" s="4">
        <v>10</v>
      </c>
      <c r="Q59" s="10">
        <f>P59/SUM(P48:P66)</f>
        <v>5.5555555555555552E-2</v>
      </c>
      <c r="R59" s="7">
        <f t="shared" si="22"/>
        <v>6.7471535832468224</v>
      </c>
    </row>
    <row r="60" spans="5:18" x14ac:dyDescent="0.25">
      <c r="E60" s="5">
        <f t="shared" si="13"/>
        <v>60</v>
      </c>
      <c r="F60" s="27">
        <f>D48*3.6</f>
        <v>7.389958632321223</v>
      </c>
      <c r="G60" s="1">
        <v>120</v>
      </c>
      <c r="H60" s="5">
        <f t="shared" si="14"/>
        <v>-3.6949793161606097</v>
      </c>
      <c r="I60" s="5">
        <f t="shared" si="15"/>
        <v>6.3998919085062855</v>
      </c>
      <c r="J60" s="5">
        <f t="shared" si="16"/>
        <v>56.305020683839388</v>
      </c>
      <c r="K60" s="5">
        <f t="shared" si="17"/>
        <v>6.3998919085062855</v>
      </c>
      <c r="L60" s="5">
        <f t="shared" si="18"/>
        <v>56.667574243549062</v>
      </c>
      <c r="M60" s="5">
        <f t="shared" si="19"/>
        <v>6.4846751614380835</v>
      </c>
      <c r="N60" s="7">
        <f t="shared" si="20"/>
        <v>1.3303851306833978</v>
      </c>
      <c r="O60" s="7">
        <f t="shared" si="21"/>
        <v>7.1303851306833979</v>
      </c>
      <c r="P60" s="4">
        <v>10</v>
      </c>
      <c r="Q60" s="10">
        <f>P60/SUM(P48:P66)</f>
        <v>5.5555555555555552E-2</v>
      </c>
      <c r="R60" s="7">
        <f t="shared" si="22"/>
        <v>6.3603312077089793</v>
      </c>
    </row>
    <row r="61" spans="5:18" x14ac:dyDescent="0.25">
      <c r="E61" s="5">
        <f t="shared" si="13"/>
        <v>60</v>
      </c>
      <c r="F61" s="27">
        <f>D48*3.6</f>
        <v>7.389958632321223</v>
      </c>
      <c r="G61" s="1">
        <v>130</v>
      </c>
      <c r="H61" s="5">
        <f t="shared" si="14"/>
        <v>-4.7501738449521662</v>
      </c>
      <c r="I61" s="5">
        <f t="shared" si="15"/>
        <v>5.6610367451687953</v>
      </c>
      <c r="J61" s="5">
        <f t="shared" si="16"/>
        <v>55.249826155047835</v>
      </c>
      <c r="K61" s="5">
        <f t="shared" si="17"/>
        <v>5.6610367451687953</v>
      </c>
      <c r="L61" s="5">
        <f t="shared" si="18"/>
        <v>55.539090982776798</v>
      </c>
      <c r="M61" s="5">
        <f t="shared" si="19"/>
        <v>5.8502541984170859</v>
      </c>
      <c r="N61" s="7">
        <f t="shared" si="20"/>
        <v>1.1462494642561971</v>
      </c>
      <c r="O61" s="7">
        <f t="shared" si="21"/>
        <v>6.9462494642561969</v>
      </c>
      <c r="P61" s="4">
        <v>10</v>
      </c>
      <c r="Q61" s="10">
        <f>P61/SUM(P48:P66)</f>
        <v>5.5555555555555552E-2</v>
      </c>
      <c r="R61" s="7">
        <f t="shared" si="22"/>
        <v>5.9517599976639355</v>
      </c>
    </row>
    <row r="62" spans="5:18" x14ac:dyDescent="0.25">
      <c r="E62" s="5">
        <f t="shared" si="13"/>
        <v>60</v>
      </c>
      <c r="F62" s="27">
        <f>D48*3.6</f>
        <v>7.389958632321223</v>
      </c>
      <c r="G62" s="1">
        <v>140</v>
      </c>
      <c r="H62" s="5">
        <f t="shared" si="14"/>
        <v>-5.6610367451687944</v>
      </c>
      <c r="I62" s="5">
        <f t="shared" si="15"/>
        <v>4.7501738449521671</v>
      </c>
      <c r="J62" s="5">
        <f t="shared" si="16"/>
        <v>54.338963254831206</v>
      </c>
      <c r="K62" s="5">
        <f t="shared" si="17"/>
        <v>4.7501738449521671</v>
      </c>
      <c r="L62" s="5">
        <f t="shared" si="18"/>
        <v>54.546192160105583</v>
      </c>
      <c r="M62" s="5">
        <f t="shared" si="19"/>
        <v>4.9959509872395484</v>
      </c>
      <c r="N62" s="7">
        <f t="shared" si="20"/>
        <v>0.90325764932016184</v>
      </c>
      <c r="O62" s="7">
        <f t="shared" si="21"/>
        <v>6.7032576493201619</v>
      </c>
      <c r="P62" s="4">
        <v>10</v>
      </c>
      <c r="Q62" s="10">
        <f>P62/SUM(P48:P66)</f>
        <v>5.5555555555555552E-2</v>
      </c>
      <c r="R62" s="7">
        <f t="shared" si="22"/>
        <v>5.5400321867640931</v>
      </c>
    </row>
    <row r="63" spans="5:18" x14ac:dyDescent="0.25">
      <c r="E63" s="5">
        <f t="shared" si="13"/>
        <v>60</v>
      </c>
      <c r="F63" s="27">
        <f>D48*3.6</f>
        <v>7.389958632321223</v>
      </c>
      <c r="G63" s="1">
        <v>150</v>
      </c>
      <c r="H63" s="5">
        <f t="shared" si="14"/>
        <v>-6.3998919085062855</v>
      </c>
      <c r="I63" s="5">
        <f t="shared" si="15"/>
        <v>3.694979316160611</v>
      </c>
      <c r="J63" s="5">
        <f t="shared" si="16"/>
        <v>53.600108091493716</v>
      </c>
      <c r="K63" s="5">
        <f t="shared" si="17"/>
        <v>3.694979316160611</v>
      </c>
      <c r="L63" s="5">
        <f t="shared" si="18"/>
        <v>53.727315767369809</v>
      </c>
      <c r="M63" s="5">
        <f t="shared" si="19"/>
        <v>3.9435054274859773</v>
      </c>
      <c r="N63" s="7">
        <f t="shared" si="20"/>
        <v>0.62260036227804394</v>
      </c>
      <c r="O63" s="7">
        <f t="shared" si="21"/>
        <v>6.4226003622780441</v>
      </c>
      <c r="P63" s="4">
        <v>10</v>
      </c>
      <c r="Q63" s="10">
        <f>P63/SUM(P48:P66)</f>
        <v>5.5555555555555552E-2</v>
      </c>
      <c r="R63" s="7">
        <f t="shared" si="22"/>
        <v>5.1498986943815339</v>
      </c>
    </row>
    <row r="64" spans="5:18" x14ac:dyDescent="0.25">
      <c r="E64" s="5">
        <f t="shared" si="13"/>
        <v>60</v>
      </c>
      <c r="F64" s="27">
        <f>D48*3.6</f>
        <v>7.389958632321223</v>
      </c>
      <c r="G64" s="1">
        <v>160</v>
      </c>
      <c r="H64" s="5">
        <f t="shared" si="14"/>
        <v>-6.9442895947053769</v>
      </c>
      <c r="I64" s="5">
        <f t="shared" si="15"/>
        <v>2.5275147105972686</v>
      </c>
      <c r="J64" s="5">
        <f t="shared" si="16"/>
        <v>53.055710405294626</v>
      </c>
      <c r="K64" s="5">
        <f t="shared" si="17"/>
        <v>2.5275147105972686</v>
      </c>
      <c r="L64" s="5">
        <f t="shared" si="18"/>
        <v>53.115880273443402</v>
      </c>
      <c r="M64" s="5">
        <f t="shared" si="19"/>
        <v>2.7274448299248459</v>
      </c>
      <c r="N64" s="7">
        <f t="shared" si="20"/>
        <v>0.3423574415020888</v>
      </c>
      <c r="O64" s="7">
        <f t="shared" si="21"/>
        <v>6.1423574415020887</v>
      </c>
      <c r="P64" s="4">
        <v>10</v>
      </c>
      <c r="Q64" s="10">
        <f>P64/SUM(P48:P66)</f>
        <v>5.5555555555555552E-2</v>
      </c>
      <c r="R64" s="7">
        <f t="shared" si="22"/>
        <v>4.8137258357127415</v>
      </c>
    </row>
    <row r="65" spans="2:18" x14ac:dyDescent="0.25">
      <c r="E65" s="5">
        <f t="shared" si="13"/>
        <v>60</v>
      </c>
      <c r="F65" s="27">
        <f>D48*3.6</f>
        <v>7.389958632321223</v>
      </c>
      <c r="G65" s="1">
        <v>170</v>
      </c>
      <c r="H65" s="5">
        <f t="shared" si="14"/>
        <v>-7.2776885555494335</v>
      </c>
      <c r="I65" s="5">
        <f t="shared" si="15"/>
        <v>1.2832528495365807</v>
      </c>
      <c r="J65" s="5">
        <f t="shared" si="16"/>
        <v>52.722311444450568</v>
      </c>
      <c r="K65" s="5">
        <f t="shared" si="17"/>
        <v>1.2832528495365807</v>
      </c>
      <c r="L65" s="5">
        <f t="shared" si="18"/>
        <v>52.737926219386814</v>
      </c>
      <c r="M65" s="5">
        <f t="shared" si="19"/>
        <v>1.3942950537172087</v>
      </c>
      <c r="N65" s="7">
        <f t="shared" si="20"/>
        <v>0.11546449609639604</v>
      </c>
      <c r="O65" s="7">
        <f t="shared" si="21"/>
        <v>5.915464496096396</v>
      </c>
      <c r="P65" s="4">
        <v>10</v>
      </c>
      <c r="Q65" s="10">
        <f>P65/SUM(P48:P66)</f>
        <v>5.5555555555555552E-2</v>
      </c>
      <c r="R65" s="7">
        <f t="shared" si="22"/>
        <v>4.5701709766902523</v>
      </c>
    </row>
    <row r="66" spans="2:18" x14ac:dyDescent="0.25">
      <c r="E66" s="5">
        <f t="shared" si="13"/>
        <v>60</v>
      </c>
      <c r="F66" s="27">
        <f>D48*3.6</f>
        <v>7.389958632321223</v>
      </c>
      <c r="G66" s="1">
        <v>180</v>
      </c>
      <c r="H66" s="5">
        <f t="shared" si="14"/>
        <v>-7.389958632321223</v>
      </c>
      <c r="I66" s="5">
        <f t="shared" si="15"/>
        <v>9.0537964002269651E-16</v>
      </c>
      <c r="J66" s="5">
        <f t="shared" si="16"/>
        <v>52.610041367678775</v>
      </c>
      <c r="K66" s="5">
        <f t="shared" si="17"/>
        <v>9.0537964002269651E-16</v>
      </c>
      <c r="L66" s="5">
        <f t="shared" si="18"/>
        <v>52.610041367678775</v>
      </c>
      <c r="M66" s="5">
        <f t="shared" si="19"/>
        <v>9.8601770464000374E-16</v>
      </c>
      <c r="N66" s="7">
        <f t="shared" si="20"/>
        <v>2.9621943882795029E-17</v>
      </c>
      <c r="O66" s="7">
        <f t="shared" si="21"/>
        <v>5.8</v>
      </c>
      <c r="P66" s="4">
        <v>5</v>
      </c>
      <c r="Q66" s="10">
        <f>P66/SUM(P48:P66)</f>
        <v>2.7777777777777776E-2</v>
      </c>
      <c r="R66" s="7">
        <f t="shared" si="22"/>
        <v>4.4592598404754042</v>
      </c>
    </row>
    <row r="67" spans="2:18" x14ac:dyDescent="0.25">
      <c r="R67" s="7">
        <f>SUMPRODUCT(Q48:Q66,R48:R66)</f>
        <v>6.7250522272613917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3">$M$4</f>
        <v>60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68.184869459156147</v>
      </c>
      <c r="K71" s="5">
        <f>I71</f>
        <v>0</v>
      </c>
      <c r="L71" s="5">
        <f>SQRT(J71^2+K71^2)</f>
        <v>68.184869459156147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7.4903397928723763</v>
      </c>
    </row>
    <row r="72" spans="2:18" x14ac:dyDescent="0.25">
      <c r="E72" s="5">
        <f t="shared" si="23"/>
        <v>60</v>
      </c>
      <c r="F72" s="27">
        <f>D71*3.6</f>
        <v>8.1848694591561504</v>
      </c>
      <c r="G72" s="1">
        <v>10</v>
      </c>
      <c r="H72" s="5">
        <f t="shared" ref="H72:H89" si="24">$F72*COS($G72*PI()/180)</f>
        <v>8.0605229007698149</v>
      </c>
      <c r="I72" s="5">
        <f t="shared" ref="I72:I89" si="25">$F72*SIN($G72*PI()/180)</f>
        <v>1.4212876660241791</v>
      </c>
      <c r="J72" s="5">
        <f t="shared" ref="J72:J89" si="26">E72+H72</f>
        <v>68.060522900769811</v>
      </c>
      <c r="K72" s="5">
        <f t="shared" ref="K72:K89" si="27">I72</f>
        <v>1.4212876660241791</v>
      </c>
      <c r="L72" s="5">
        <f t="shared" ref="L72:L89" si="28">SQRT(J72^2+K72^2)</f>
        <v>68.075361447118325</v>
      </c>
      <c r="M72" s="5">
        <f t="shared" ref="M72:M89" si="29">ATAN(K72/J72)*180/PI()</f>
        <v>1.1963168508102737</v>
      </c>
      <c r="N72" s="7">
        <f t="shared" ref="N72:N89" si="30">$K$2*M72+$K$3*M72*M72+$K$4*M72*M72*M72</f>
        <v>9.070912724858006E-2</v>
      </c>
      <c r="O72" s="7">
        <f t="shared" ref="O72:O89" si="31">N72+$E$4</f>
        <v>5.8907091272485799</v>
      </c>
      <c r="P72" s="4">
        <v>10</v>
      </c>
      <c r="Q72" s="10">
        <f>P72/SUM(P71:P89)</f>
        <v>5.5555555555555552E-2</v>
      </c>
      <c r="R72" s="7">
        <f t="shared" ref="R72:R89" si="32">O72*(L72^2/E72^2)</f>
        <v>7.5830686837052408</v>
      </c>
    </row>
    <row r="73" spans="2:18" x14ac:dyDescent="0.25">
      <c r="E73" s="5">
        <f t="shared" si="23"/>
        <v>60</v>
      </c>
      <c r="F73" s="27">
        <f>D71*3.6</f>
        <v>8.1848694591561504</v>
      </c>
      <c r="G73" s="1">
        <v>20</v>
      </c>
      <c r="H73" s="5">
        <f t="shared" si="24"/>
        <v>7.6912614328649838</v>
      </c>
      <c r="I73" s="5">
        <f t="shared" si="25"/>
        <v>2.7993902255224752</v>
      </c>
      <c r="J73" s="5">
        <f t="shared" si="26"/>
        <v>67.691261432864991</v>
      </c>
      <c r="K73" s="5">
        <f t="shared" si="27"/>
        <v>2.7993902255224752</v>
      </c>
      <c r="L73" s="5">
        <f t="shared" si="28"/>
        <v>67.749121470372046</v>
      </c>
      <c r="M73" s="5">
        <f t="shared" si="29"/>
        <v>2.3681328653472171</v>
      </c>
      <c r="N73" s="7">
        <f t="shared" si="30"/>
        <v>0.27175964728625435</v>
      </c>
      <c r="O73" s="7">
        <f t="shared" si="31"/>
        <v>6.0717596472862541</v>
      </c>
      <c r="P73" s="4">
        <v>10</v>
      </c>
      <c r="Q73" s="10">
        <f>P73/SUM(P71:P89)</f>
        <v>5.5555555555555552E-2</v>
      </c>
      <c r="R73" s="7">
        <f t="shared" si="32"/>
        <v>7.7413981899437019</v>
      </c>
    </row>
    <row r="74" spans="2:18" x14ac:dyDescent="0.25">
      <c r="E74" s="5">
        <f t="shared" si="23"/>
        <v>60</v>
      </c>
      <c r="F74" s="27">
        <f>D71*3.6</f>
        <v>8.1848694591561504</v>
      </c>
      <c r="G74" s="1">
        <v>30</v>
      </c>
      <c r="H74" s="5">
        <f t="shared" si="24"/>
        <v>7.0883048782886258</v>
      </c>
      <c r="I74" s="5">
        <f t="shared" si="25"/>
        <v>4.0924347295780743</v>
      </c>
      <c r="J74" s="5">
        <f t="shared" si="26"/>
        <v>67.088304878288625</v>
      </c>
      <c r="K74" s="5">
        <f t="shared" si="27"/>
        <v>4.0924347295780743</v>
      </c>
      <c r="L74" s="5">
        <f t="shared" si="28"/>
        <v>67.213009703911212</v>
      </c>
      <c r="M74" s="5">
        <f t="shared" si="29"/>
        <v>3.4907581392693148</v>
      </c>
      <c r="N74" s="7">
        <f t="shared" si="30"/>
        <v>0.51163828827054847</v>
      </c>
      <c r="O74" s="7">
        <f t="shared" si="31"/>
        <v>6.3116382882705482</v>
      </c>
      <c r="P74" s="4">
        <v>10</v>
      </c>
      <c r="Q74" s="10">
        <f>P74/SUM(P71:P89)</f>
        <v>5.5555555555555552E-2</v>
      </c>
      <c r="R74" s="7">
        <f t="shared" si="32"/>
        <v>7.920384900570907</v>
      </c>
    </row>
    <row r="75" spans="2:18" x14ac:dyDescent="0.25">
      <c r="E75" s="5">
        <f t="shared" si="23"/>
        <v>60</v>
      </c>
      <c r="F75" s="27">
        <f>D71*3.6</f>
        <v>8.1848694591561504</v>
      </c>
      <c r="G75" s="1">
        <v>40</v>
      </c>
      <c r="H75" s="5">
        <f t="shared" si="24"/>
        <v>6.2699737668408035</v>
      </c>
      <c r="I75" s="5">
        <f t="shared" si="25"/>
        <v>5.2611326752473389</v>
      </c>
      <c r="J75" s="5">
        <f t="shared" si="26"/>
        <v>66.269973766840806</v>
      </c>
      <c r="K75" s="5">
        <f t="shared" si="27"/>
        <v>5.2611326752473389</v>
      </c>
      <c r="L75" s="5">
        <f t="shared" si="28"/>
        <v>66.478484790827807</v>
      </c>
      <c r="M75" s="5">
        <f t="shared" si="29"/>
        <v>4.5391565824660818</v>
      </c>
      <c r="N75" s="7">
        <f t="shared" si="30"/>
        <v>0.77814923224816868</v>
      </c>
      <c r="O75" s="7">
        <f t="shared" si="31"/>
        <v>6.5781492322481689</v>
      </c>
      <c r="P75" s="4">
        <v>10</v>
      </c>
      <c r="Q75" s="10">
        <f>P75/SUM(P71:P89)</f>
        <v>5.5555555555555552E-2</v>
      </c>
      <c r="R75" s="7">
        <f t="shared" si="32"/>
        <v>8.0753888786727064</v>
      </c>
    </row>
    <row r="76" spans="2:18" x14ac:dyDescent="0.25">
      <c r="E76" s="5">
        <f t="shared" si="23"/>
        <v>60</v>
      </c>
      <c r="F76" s="27">
        <f>D71*3.6</f>
        <v>8.1848694591561504</v>
      </c>
      <c r="G76" s="1">
        <v>50</v>
      </c>
      <c r="H76" s="5">
        <f t="shared" si="24"/>
        <v>5.2611326752473397</v>
      </c>
      <c r="I76" s="5">
        <f t="shared" si="25"/>
        <v>6.2699737668408035</v>
      </c>
      <c r="J76" s="5">
        <f t="shared" si="26"/>
        <v>65.261132675247339</v>
      </c>
      <c r="K76" s="5">
        <f t="shared" si="27"/>
        <v>6.2699737668408035</v>
      </c>
      <c r="L76" s="5">
        <f t="shared" si="28"/>
        <v>65.561635192337206</v>
      </c>
      <c r="M76" s="5">
        <f t="shared" si="29"/>
        <v>5.4878574426853461</v>
      </c>
      <c r="N76" s="7">
        <f t="shared" si="30"/>
        <v>1.0420978289873397</v>
      </c>
      <c r="O76" s="7">
        <f t="shared" si="31"/>
        <v>6.84209782898734</v>
      </c>
      <c r="P76" s="4">
        <v>10</v>
      </c>
      <c r="Q76" s="10">
        <f>P76/SUM(P71:P89)</f>
        <v>5.5555555555555552E-2</v>
      </c>
      <c r="R76" s="7">
        <f t="shared" si="32"/>
        <v>8.16932798313651</v>
      </c>
    </row>
    <row r="77" spans="2:18" x14ac:dyDescent="0.25">
      <c r="E77" s="5">
        <f t="shared" si="23"/>
        <v>60</v>
      </c>
      <c r="F77" s="27">
        <f>D71*3.6</f>
        <v>8.1848694591561504</v>
      </c>
      <c r="G77" s="1">
        <v>60</v>
      </c>
      <c r="H77" s="5">
        <f t="shared" si="24"/>
        <v>4.0924347295780761</v>
      </c>
      <c r="I77" s="5">
        <f t="shared" si="25"/>
        <v>7.0883048782886249</v>
      </c>
      <c r="J77" s="5">
        <f t="shared" si="26"/>
        <v>64.092434729578073</v>
      </c>
      <c r="K77" s="5">
        <f t="shared" si="27"/>
        <v>7.0883048782886249</v>
      </c>
      <c r="L77" s="5">
        <f t="shared" si="28"/>
        <v>64.483209098282288</v>
      </c>
      <c r="M77" s="5">
        <f t="shared" si="29"/>
        <v>6.3109815458108631</v>
      </c>
      <c r="N77" s="7">
        <f t="shared" si="30"/>
        <v>1.2798838078637012</v>
      </c>
      <c r="O77" s="7">
        <f t="shared" si="31"/>
        <v>7.079883807863701</v>
      </c>
      <c r="P77" s="4">
        <v>10</v>
      </c>
      <c r="Q77" s="10">
        <f>P77/SUM(P71:P89)</f>
        <v>5.5555555555555552E-2</v>
      </c>
      <c r="R77" s="7">
        <f t="shared" si="32"/>
        <v>8.1774314980683389</v>
      </c>
    </row>
    <row r="78" spans="2:18" x14ac:dyDescent="0.25">
      <c r="E78" s="5">
        <f t="shared" si="23"/>
        <v>60</v>
      </c>
      <c r="F78" s="27">
        <f>D71*3.6</f>
        <v>8.1848694591561504</v>
      </c>
      <c r="G78" s="1">
        <v>70</v>
      </c>
      <c r="H78" s="5">
        <f t="shared" si="24"/>
        <v>2.7993902255224761</v>
      </c>
      <c r="I78" s="5">
        <f t="shared" si="25"/>
        <v>7.6912614328649829</v>
      </c>
      <c r="J78" s="5">
        <f t="shared" si="26"/>
        <v>62.799390225522473</v>
      </c>
      <c r="K78" s="5">
        <f t="shared" si="27"/>
        <v>7.6912614328649829</v>
      </c>
      <c r="L78" s="5">
        <f t="shared" si="28"/>
        <v>63.268625045326566</v>
      </c>
      <c r="M78" s="5">
        <f t="shared" si="29"/>
        <v>6.9824418471698069</v>
      </c>
      <c r="N78" s="7">
        <f t="shared" si="30"/>
        <v>1.4746725606642026</v>
      </c>
      <c r="O78" s="7">
        <f t="shared" si="31"/>
        <v>7.274672560664202</v>
      </c>
      <c r="P78" s="4">
        <v>10</v>
      </c>
      <c r="Q78" s="10">
        <f>P78/SUM(P71:P89)</f>
        <v>5.5555555555555552E-2</v>
      </c>
      <c r="R78" s="7">
        <f t="shared" si="32"/>
        <v>8.0888678873421469</v>
      </c>
    </row>
    <row r="79" spans="2:18" x14ac:dyDescent="0.25">
      <c r="E79" s="5">
        <f t="shared" si="23"/>
        <v>60</v>
      </c>
      <c r="F79" s="27">
        <f>D71*3.6</f>
        <v>8.1848694591561504</v>
      </c>
      <c r="G79" s="1">
        <v>80</v>
      </c>
      <c r="H79" s="5">
        <f t="shared" si="24"/>
        <v>1.4212876660241798</v>
      </c>
      <c r="I79" s="5">
        <f t="shared" si="25"/>
        <v>8.0605229007698149</v>
      </c>
      <c r="J79" s="5">
        <f t="shared" si="26"/>
        <v>61.421287666024178</v>
      </c>
      <c r="K79" s="5">
        <f t="shared" si="27"/>
        <v>8.0605229007698149</v>
      </c>
      <c r="L79" s="5">
        <f t="shared" si="28"/>
        <v>61.947934654727014</v>
      </c>
      <c r="M79" s="5">
        <f t="shared" si="29"/>
        <v>7.4763939150247136</v>
      </c>
      <c r="N79" s="7">
        <f t="shared" si="30"/>
        <v>1.6159963617124224</v>
      </c>
      <c r="O79" s="7">
        <f t="shared" si="31"/>
        <v>7.4159963617124225</v>
      </c>
      <c r="P79" s="4">
        <v>10</v>
      </c>
      <c r="Q79" s="10">
        <f>P79/SUM(P71:P89)</f>
        <v>5.5555555555555552E-2</v>
      </c>
      <c r="R79" s="7">
        <f t="shared" si="32"/>
        <v>7.9053421340912386</v>
      </c>
    </row>
    <row r="80" spans="2:18" x14ac:dyDescent="0.25">
      <c r="E80" s="5">
        <f t="shared" si="23"/>
        <v>60</v>
      </c>
      <c r="F80" s="27">
        <f>D71*3.6</f>
        <v>8.1848694591561504</v>
      </c>
      <c r="G80" s="1">
        <v>90</v>
      </c>
      <c r="H80" s="5">
        <f t="shared" si="24"/>
        <v>5.0138400857569551E-16</v>
      </c>
      <c r="I80" s="5">
        <f t="shared" si="25"/>
        <v>8.1848694591561504</v>
      </c>
      <c r="J80" s="5">
        <f t="shared" si="26"/>
        <v>60</v>
      </c>
      <c r="K80" s="5">
        <f t="shared" si="27"/>
        <v>8.1848694591561504</v>
      </c>
      <c r="L80" s="5">
        <f t="shared" si="28"/>
        <v>60.555694101078778</v>
      </c>
      <c r="M80" s="5">
        <f t="shared" si="29"/>
        <v>7.7680265618884334</v>
      </c>
      <c r="N80" s="7">
        <f t="shared" si="30"/>
        <v>1.6979397208835567</v>
      </c>
      <c r="O80" s="7">
        <f t="shared" si="31"/>
        <v>7.4979397208835561</v>
      </c>
      <c r="P80" s="4">
        <v>10</v>
      </c>
      <c r="Q80" s="10">
        <f>P80/SUM(P71:P89)</f>
        <v>5.5555555555555552E-2</v>
      </c>
      <c r="R80" s="7">
        <f t="shared" si="32"/>
        <v>7.6374682314601392</v>
      </c>
    </row>
    <row r="81" spans="2:18" x14ac:dyDescent="0.25">
      <c r="E81" s="5">
        <f t="shared" si="23"/>
        <v>60</v>
      </c>
      <c r="F81" s="27">
        <f>D71*3.6</f>
        <v>8.1848694591561504</v>
      </c>
      <c r="G81" s="1">
        <v>100</v>
      </c>
      <c r="H81" s="5">
        <f t="shared" si="24"/>
        <v>-1.4212876660241789</v>
      </c>
      <c r="I81" s="5">
        <f t="shared" si="25"/>
        <v>8.0605229007698149</v>
      </c>
      <c r="J81" s="5">
        <f t="shared" si="26"/>
        <v>58.578712333975822</v>
      </c>
      <c r="K81" s="5">
        <f t="shared" si="27"/>
        <v>8.0605229007698149</v>
      </c>
      <c r="L81" s="5">
        <f t="shared" si="28"/>
        <v>59.130682121387075</v>
      </c>
      <c r="M81" s="5">
        <f t="shared" si="29"/>
        <v>7.8347880905451222</v>
      </c>
      <c r="N81" s="7">
        <f t="shared" si="30"/>
        <v>1.7164988791866449</v>
      </c>
      <c r="O81" s="7">
        <f t="shared" si="31"/>
        <v>7.5164988791866447</v>
      </c>
      <c r="P81" s="4">
        <v>10</v>
      </c>
      <c r="Q81" s="10">
        <f>P81/SUM(P71:P89)</f>
        <v>5.5555555555555552E-2</v>
      </c>
      <c r="R81" s="7">
        <f t="shared" si="32"/>
        <v>7.3002691839095366</v>
      </c>
    </row>
    <row r="82" spans="2:18" x14ac:dyDescent="0.25">
      <c r="E82" s="5">
        <f t="shared" si="23"/>
        <v>60</v>
      </c>
      <c r="F82" s="27">
        <f>D71*3.6</f>
        <v>8.1848694591561504</v>
      </c>
      <c r="G82" s="1">
        <v>110</v>
      </c>
      <c r="H82" s="5">
        <f t="shared" si="24"/>
        <v>-2.7993902255224752</v>
      </c>
      <c r="I82" s="5">
        <f t="shared" si="25"/>
        <v>7.6912614328649838</v>
      </c>
      <c r="J82" s="5">
        <f t="shared" si="26"/>
        <v>57.200609774477527</v>
      </c>
      <c r="K82" s="5">
        <f t="shared" si="27"/>
        <v>7.6912614328649838</v>
      </c>
      <c r="L82" s="5">
        <f t="shared" si="28"/>
        <v>57.715381494024022</v>
      </c>
      <c r="M82" s="5">
        <f t="shared" si="29"/>
        <v>7.6581260150004216</v>
      </c>
      <c r="N82" s="7">
        <f t="shared" si="30"/>
        <v>1.6672187967668131</v>
      </c>
      <c r="O82" s="7">
        <f t="shared" si="31"/>
        <v>7.4672187967668133</v>
      </c>
      <c r="P82" s="4">
        <v>10</v>
      </c>
      <c r="Q82" s="10">
        <f>P82/SUM(P71:P89)</f>
        <v>5.5555555555555552E-2</v>
      </c>
      <c r="R82" s="7">
        <f t="shared" si="32"/>
        <v>6.9093869806115569</v>
      </c>
    </row>
    <row r="83" spans="2:18" x14ac:dyDescent="0.25">
      <c r="E83" s="5">
        <f t="shared" si="23"/>
        <v>60</v>
      </c>
      <c r="F83" s="27">
        <f>D71*3.6</f>
        <v>8.1848694591561504</v>
      </c>
      <c r="G83" s="1">
        <v>120</v>
      </c>
      <c r="H83" s="5">
        <f t="shared" si="24"/>
        <v>-4.0924347295780734</v>
      </c>
      <c r="I83" s="5">
        <f t="shared" si="25"/>
        <v>7.0883048782886258</v>
      </c>
      <c r="J83" s="5">
        <f t="shared" si="26"/>
        <v>55.907565270421927</v>
      </c>
      <c r="K83" s="5">
        <f t="shared" si="27"/>
        <v>7.0883048782886258</v>
      </c>
      <c r="L83" s="5">
        <f t="shared" si="28"/>
        <v>56.355123285412645</v>
      </c>
      <c r="M83" s="5">
        <f t="shared" si="29"/>
        <v>7.2257584322591439</v>
      </c>
      <c r="N83" s="7">
        <f t="shared" si="30"/>
        <v>1.544615017541995</v>
      </c>
      <c r="O83" s="7">
        <f t="shared" si="31"/>
        <v>7.3446150175419946</v>
      </c>
      <c r="P83" s="4">
        <v>10</v>
      </c>
      <c r="Q83" s="10">
        <f>P83/SUM(P71:P89)</f>
        <v>5.5555555555555552E-2</v>
      </c>
      <c r="R83" s="7">
        <f t="shared" si="32"/>
        <v>6.4793784028938832</v>
      </c>
    </row>
    <row r="84" spans="2:18" x14ac:dyDescent="0.25">
      <c r="E84" s="5">
        <f t="shared" si="23"/>
        <v>60</v>
      </c>
      <c r="F84" s="27">
        <f>D71*3.6</f>
        <v>8.1848694591561504</v>
      </c>
      <c r="G84" s="1">
        <v>130</v>
      </c>
      <c r="H84" s="5">
        <f t="shared" si="24"/>
        <v>-5.2611326752473397</v>
      </c>
      <c r="I84" s="5">
        <f t="shared" si="25"/>
        <v>6.2699737668408035</v>
      </c>
      <c r="J84" s="5">
        <f t="shared" si="26"/>
        <v>54.738867324752661</v>
      </c>
      <c r="K84" s="5">
        <f t="shared" si="27"/>
        <v>6.2699737668408035</v>
      </c>
      <c r="L84" s="5">
        <f t="shared" si="28"/>
        <v>55.096789080977729</v>
      </c>
      <c r="M84" s="5">
        <f t="shared" si="29"/>
        <v>6.5343729960062316</v>
      </c>
      <c r="N84" s="7">
        <f t="shared" si="30"/>
        <v>1.344830796708401</v>
      </c>
      <c r="O84" s="7">
        <f t="shared" si="31"/>
        <v>7.1448307967084013</v>
      </c>
      <c r="P84" s="4">
        <v>10</v>
      </c>
      <c r="Q84" s="10">
        <f>P84/SUM(P71:P89)</f>
        <v>5.5555555555555552E-2</v>
      </c>
      <c r="R84" s="7">
        <f t="shared" si="32"/>
        <v>6.02479157512236</v>
      </c>
    </row>
    <row r="85" spans="2:18" x14ac:dyDescent="0.25">
      <c r="E85" s="5">
        <f t="shared" si="23"/>
        <v>60</v>
      </c>
      <c r="F85" s="27">
        <f>D71*3.6</f>
        <v>8.1848694591561504</v>
      </c>
      <c r="G85" s="1">
        <v>140</v>
      </c>
      <c r="H85" s="5">
        <f t="shared" si="24"/>
        <v>-6.2699737668408027</v>
      </c>
      <c r="I85" s="5">
        <f t="shared" si="25"/>
        <v>5.2611326752473406</v>
      </c>
      <c r="J85" s="5">
        <f t="shared" si="26"/>
        <v>53.730026233159194</v>
      </c>
      <c r="K85" s="5">
        <f t="shared" si="27"/>
        <v>5.2611326752473406</v>
      </c>
      <c r="L85" s="5">
        <f t="shared" si="28"/>
        <v>53.986991359424088</v>
      </c>
      <c r="M85" s="5">
        <f t="shared" si="29"/>
        <v>5.592455967137302</v>
      </c>
      <c r="N85" s="7">
        <f t="shared" si="30"/>
        <v>1.0720308836416959</v>
      </c>
      <c r="O85" s="7">
        <f t="shared" si="31"/>
        <v>6.8720308836416955</v>
      </c>
      <c r="P85" s="4">
        <v>10</v>
      </c>
      <c r="Q85" s="10">
        <f>P85/SUM(P71:P89)</f>
        <v>5.5555555555555552E-2</v>
      </c>
      <c r="R85" s="7">
        <f t="shared" si="32"/>
        <v>5.5636634653886761</v>
      </c>
    </row>
    <row r="86" spans="2:18" x14ac:dyDescent="0.25">
      <c r="E86" s="5">
        <f t="shared" si="23"/>
        <v>60</v>
      </c>
      <c r="F86" s="27">
        <f>D71*3.6</f>
        <v>8.1848694591561504</v>
      </c>
      <c r="G86" s="1">
        <v>150</v>
      </c>
      <c r="H86" s="5">
        <f t="shared" si="24"/>
        <v>-7.0883048782886258</v>
      </c>
      <c r="I86" s="5">
        <f t="shared" si="25"/>
        <v>4.0924347295780743</v>
      </c>
      <c r="J86" s="5">
        <f t="shared" si="26"/>
        <v>52.911695121711375</v>
      </c>
      <c r="K86" s="5">
        <f t="shared" si="27"/>
        <v>4.0924347295780743</v>
      </c>
      <c r="L86" s="5">
        <f t="shared" si="28"/>
        <v>53.069723031770124</v>
      </c>
      <c r="M86" s="5">
        <f t="shared" si="29"/>
        <v>4.4227149042411336</v>
      </c>
      <c r="N86" s="7">
        <f t="shared" si="30"/>
        <v>0.74699781696337197</v>
      </c>
      <c r="O86" s="7">
        <f t="shared" si="31"/>
        <v>6.5469978169633718</v>
      </c>
      <c r="P86" s="4">
        <v>10</v>
      </c>
      <c r="Q86" s="10">
        <f>P86/SUM(P71:P89)</f>
        <v>5.5555555555555552E-2</v>
      </c>
      <c r="R86" s="7">
        <f t="shared" si="32"/>
        <v>5.1219264465772332</v>
      </c>
    </row>
    <row r="87" spans="2:18" x14ac:dyDescent="0.25">
      <c r="E87" s="5">
        <f t="shared" si="23"/>
        <v>60</v>
      </c>
      <c r="F87" s="27">
        <f>D71*3.6</f>
        <v>8.1848694591561504</v>
      </c>
      <c r="G87" s="1">
        <v>160</v>
      </c>
      <c r="H87" s="5">
        <f t="shared" si="24"/>
        <v>-7.6912614328649829</v>
      </c>
      <c r="I87" s="5">
        <f t="shared" si="25"/>
        <v>2.7993902255224765</v>
      </c>
      <c r="J87" s="5">
        <f t="shared" si="26"/>
        <v>52.308738567135016</v>
      </c>
      <c r="K87" s="5">
        <f t="shared" si="27"/>
        <v>2.7993902255224765</v>
      </c>
      <c r="L87" s="5">
        <f t="shared" si="28"/>
        <v>52.383592050561298</v>
      </c>
      <c r="M87" s="5">
        <f t="shared" si="29"/>
        <v>3.0633578277026929</v>
      </c>
      <c r="N87" s="7">
        <f t="shared" si="30"/>
        <v>0.413831499879388</v>
      </c>
      <c r="O87" s="7">
        <f t="shared" si="31"/>
        <v>6.2138314998793875</v>
      </c>
      <c r="P87" s="4">
        <v>10</v>
      </c>
      <c r="Q87" s="10">
        <f>P87/SUM(P71:P89)</f>
        <v>5.5555555555555552E-2</v>
      </c>
      <c r="R87" s="7">
        <f t="shared" si="32"/>
        <v>4.7363907329932609</v>
      </c>
    </row>
    <row r="88" spans="2:18" x14ac:dyDescent="0.25">
      <c r="E88" s="5">
        <f t="shared" si="23"/>
        <v>60</v>
      </c>
      <c r="F88" s="27">
        <f>D71*3.6</f>
        <v>8.1848694591561504</v>
      </c>
      <c r="G88" s="1">
        <v>170</v>
      </c>
      <c r="H88" s="5">
        <f t="shared" si="24"/>
        <v>-8.0605229007698149</v>
      </c>
      <c r="I88" s="5">
        <f t="shared" si="25"/>
        <v>1.4212876660241787</v>
      </c>
      <c r="J88" s="5">
        <f t="shared" si="26"/>
        <v>51.939477099230189</v>
      </c>
      <c r="K88" s="5">
        <f t="shared" si="27"/>
        <v>1.4212876660241787</v>
      </c>
      <c r="L88" s="5">
        <f t="shared" si="28"/>
        <v>51.958919734450312</v>
      </c>
      <c r="M88" s="5">
        <f t="shared" si="29"/>
        <v>1.567467991565741</v>
      </c>
      <c r="N88" s="7">
        <f t="shared" si="30"/>
        <v>0.13917238711991697</v>
      </c>
      <c r="O88" s="7">
        <f t="shared" si="31"/>
        <v>5.9391723871199167</v>
      </c>
      <c r="P88" s="4">
        <v>10</v>
      </c>
      <c r="Q88" s="10">
        <f>P88/SUM(P71:P89)</f>
        <v>5.5555555555555552E-2</v>
      </c>
      <c r="R88" s="7">
        <f t="shared" si="32"/>
        <v>4.4539327635148727</v>
      </c>
    </row>
    <row r="89" spans="2:18" x14ac:dyDescent="0.25">
      <c r="E89" s="5">
        <f t="shared" si="23"/>
        <v>60</v>
      </c>
      <c r="F89" s="27">
        <f>D71*3.6</f>
        <v>8.1848694591561504</v>
      </c>
      <c r="G89" s="1">
        <v>180</v>
      </c>
      <c r="H89" s="5">
        <f t="shared" si="24"/>
        <v>-8.1848694591561504</v>
      </c>
      <c r="I89" s="5">
        <f t="shared" si="25"/>
        <v>1.002768017151391E-15</v>
      </c>
      <c r="J89" s="5">
        <f t="shared" si="26"/>
        <v>51.815130540843853</v>
      </c>
      <c r="K89" s="5">
        <f t="shared" si="27"/>
        <v>1.002768017151391E-15</v>
      </c>
      <c r="L89" s="5">
        <f t="shared" si="28"/>
        <v>51.815130540843853</v>
      </c>
      <c r="M89" s="5">
        <f t="shared" si="29"/>
        <v>1.1088339373802754E-15</v>
      </c>
      <c r="N89" s="7">
        <f t="shared" si="30"/>
        <v>3.3311589146778278E-17</v>
      </c>
      <c r="O89" s="7">
        <f t="shared" si="31"/>
        <v>5.8</v>
      </c>
      <c r="P89" s="4">
        <v>5</v>
      </c>
      <c r="Q89" s="10">
        <f>P89/SUM(P71:P89)</f>
        <v>2.7777777777777776E-2</v>
      </c>
      <c r="R89" s="7">
        <f t="shared" si="32"/>
        <v>4.3255236019986665</v>
      </c>
    </row>
    <row r="90" spans="2:18" x14ac:dyDescent="0.25">
      <c r="R90" s="7">
        <f>SUMPRODUCT(Q71:Q89,R71:R89)</f>
        <v>6.8775749797465462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3">$M$4</f>
        <v>60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68.754621297468645</v>
      </c>
      <c r="K94" s="5">
        <f>I94</f>
        <v>0</v>
      </c>
      <c r="L94" s="5">
        <f>SQRT(J94^2+K94^2)</f>
        <v>68.754621297468645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7.6160411412773081</v>
      </c>
    </row>
    <row r="95" spans="2:18" x14ac:dyDescent="0.25">
      <c r="E95" s="5">
        <f t="shared" si="33"/>
        <v>60</v>
      </c>
      <c r="F95" s="27">
        <f>D94*3.6</f>
        <v>8.7546212974686508</v>
      </c>
      <c r="G95" s="1">
        <v>10</v>
      </c>
      <c r="H95" s="5">
        <f t="shared" ref="H95:H112" si="34">$F95*COS($G95*PI()/180)</f>
        <v>8.6216189284329232</v>
      </c>
      <c r="I95" s="5">
        <f t="shared" ref="I95:I112" si="35">$F95*SIN($G95*PI()/180)</f>
        <v>1.5202240344695284</v>
      </c>
      <c r="J95" s="5">
        <f t="shared" ref="J95:J112" si="36">E95+H95</f>
        <v>68.621618928432923</v>
      </c>
      <c r="K95" s="5">
        <f t="shared" ref="K95:K112" si="37">I95</f>
        <v>1.5202240344695284</v>
      </c>
      <c r="L95" s="5">
        <f t="shared" ref="L95:L112" si="38">SQRT(J95^2+K95^2)</f>
        <v>68.63845617053201</v>
      </c>
      <c r="M95" s="5">
        <f t="shared" ref="M95:M112" si="39">ATAN(K95/J95)*180/PI()</f>
        <v>1.2691069820008123</v>
      </c>
      <c r="N95" s="7">
        <f t="shared" ref="N95:N112" si="40">$K$2*M95+$K$3*M95*M95+$K$4*M95*M95*M95</f>
        <v>9.9513841570355893E-2</v>
      </c>
      <c r="O95" s="7">
        <f t="shared" ref="O95:O112" si="41">N95+$E$4</f>
        <v>5.8995138415703554</v>
      </c>
      <c r="P95" s="4">
        <v>10</v>
      </c>
      <c r="Q95" s="10">
        <f>P95/SUM(P94:P112)</f>
        <v>5.5555555555555552E-2</v>
      </c>
      <c r="R95" s="7">
        <f t="shared" ref="R95:R112" si="42">O95*(L95^2/E95^2)</f>
        <v>7.7205588384421464</v>
      </c>
    </row>
    <row r="96" spans="2:18" x14ac:dyDescent="0.25">
      <c r="E96" s="5">
        <f t="shared" si="33"/>
        <v>60</v>
      </c>
      <c r="F96" s="27">
        <f>D94*3.6</f>
        <v>8.7546212974686508</v>
      </c>
      <c r="G96" s="1">
        <v>20</v>
      </c>
      <c r="H96" s="5">
        <f t="shared" si="34"/>
        <v>8.2266530310064461</v>
      </c>
      <c r="I96" s="5">
        <f t="shared" si="35"/>
        <v>2.9942568309221795</v>
      </c>
      <c r="J96" s="5">
        <f t="shared" si="36"/>
        <v>68.22665303100645</v>
      </c>
      <c r="K96" s="5">
        <f t="shared" si="37"/>
        <v>2.9942568309221795</v>
      </c>
      <c r="L96" s="5">
        <f t="shared" si="38"/>
        <v>68.292325760533785</v>
      </c>
      <c r="M96" s="5">
        <f t="shared" si="39"/>
        <v>2.5129220737019744</v>
      </c>
      <c r="N96" s="7">
        <f t="shared" si="40"/>
        <v>0.29944347455207027</v>
      </c>
      <c r="O96" s="7">
        <f t="shared" si="41"/>
        <v>6.0994434745520705</v>
      </c>
      <c r="P96" s="4">
        <v>10</v>
      </c>
      <c r="Q96" s="10">
        <f>P96/SUM(P94:P112)</f>
        <v>5.5555555555555552E-2</v>
      </c>
      <c r="R96" s="7">
        <f t="shared" si="42"/>
        <v>7.9018997710700463</v>
      </c>
    </row>
    <row r="97" spans="5:18" x14ac:dyDescent="0.25">
      <c r="E97" s="5">
        <f t="shared" si="33"/>
        <v>60</v>
      </c>
      <c r="F97" s="27">
        <f>D94*3.6</f>
        <v>8.7546212974686508</v>
      </c>
      <c r="G97" s="1">
        <v>30</v>
      </c>
      <c r="H97" s="5">
        <f t="shared" si="34"/>
        <v>7.5817244441201348</v>
      </c>
      <c r="I97" s="5">
        <f t="shared" si="35"/>
        <v>4.3773106487343245</v>
      </c>
      <c r="J97" s="5">
        <f t="shared" si="36"/>
        <v>67.581724444120141</v>
      </c>
      <c r="K97" s="5">
        <f t="shared" si="37"/>
        <v>4.3773106487343245</v>
      </c>
      <c r="L97" s="5">
        <f t="shared" si="38"/>
        <v>67.72333665256393</v>
      </c>
      <c r="M97" s="5">
        <f t="shared" si="39"/>
        <v>3.7059069514743999</v>
      </c>
      <c r="N97" s="7">
        <f t="shared" si="40"/>
        <v>0.56349473051861909</v>
      </c>
      <c r="O97" s="7">
        <f t="shared" si="41"/>
        <v>6.3634947305186191</v>
      </c>
      <c r="P97" s="4">
        <v>10</v>
      </c>
      <c r="Q97" s="10">
        <f>P97/SUM(P94:P112)</f>
        <v>5.5555555555555552E-2</v>
      </c>
      <c r="R97" s="7">
        <f t="shared" si="42"/>
        <v>8.1071812471995948</v>
      </c>
    </row>
    <row r="98" spans="5:18" x14ac:dyDescent="0.25">
      <c r="E98" s="5">
        <f t="shared" si="33"/>
        <v>60</v>
      </c>
      <c r="F98" s="27">
        <f>D94*3.6</f>
        <v>8.7546212974686508</v>
      </c>
      <c r="G98" s="1">
        <v>40</v>
      </c>
      <c r="H98" s="5">
        <f t="shared" si="34"/>
        <v>6.7064289965369177</v>
      </c>
      <c r="I98" s="5">
        <f t="shared" si="35"/>
        <v>5.6273620975107432</v>
      </c>
      <c r="J98" s="5">
        <f t="shared" si="36"/>
        <v>66.706428996536914</v>
      </c>
      <c r="K98" s="5">
        <f t="shared" si="37"/>
        <v>5.6273620975107432</v>
      </c>
      <c r="L98" s="5">
        <f t="shared" si="38"/>
        <v>66.943370647484741</v>
      </c>
      <c r="M98" s="5">
        <f t="shared" si="39"/>
        <v>4.8220613012774391</v>
      </c>
      <c r="N98" s="7">
        <f t="shared" si="40"/>
        <v>0.85512858289576954</v>
      </c>
      <c r="O98" s="7">
        <f t="shared" si="41"/>
        <v>6.6551285828957694</v>
      </c>
      <c r="P98" s="4">
        <v>10</v>
      </c>
      <c r="Q98" s="10">
        <f>P98/SUM(P94:P112)</f>
        <v>5.5555555555555552E-2</v>
      </c>
      <c r="R98" s="7">
        <f t="shared" si="42"/>
        <v>8.2845533937275544</v>
      </c>
    </row>
    <row r="99" spans="5:18" x14ac:dyDescent="0.25">
      <c r="E99" s="5">
        <f t="shared" si="33"/>
        <v>60</v>
      </c>
      <c r="F99" s="27">
        <f>D94*3.6</f>
        <v>8.7546212974686508</v>
      </c>
      <c r="G99" s="1">
        <v>50</v>
      </c>
      <c r="H99" s="5">
        <f t="shared" si="34"/>
        <v>5.6273620975107441</v>
      </c>
      <c r="I99" s="5">
        <f t="shared" si="35"/>
        <v>6.7064289965369177</v>
      </c>
      <c r="J99" s="5">
        <f t="shared" si="36"/>
        <v>65.627362097510741</v>
      </c>
      <c r="K99" s="5">
        <f t="shared" si="37"/>
        <v>6.7064289965369177</v>
      </c>
      <c r="L99" s="5">
        <f t="shared" si="38"/>
        <v>65.969135554161852</v>
      </c>
      <c r="M99" s="5">
        <f t="shared" si="39"/>
        <v>5.8347745112549152</v>
      </c>
      <c r="N99" s="7">
        <f t="shared" si="40"/>
        <v>1.1417778902840934</v>
      </c>
      <c r="O99" s="7">
        <f t="shared" si="41"/>
        <v>6.9417778902840936</v>
      </c>
      <c r="P99" s="4">
        <v>10</v>
      </c>
      <c r="Q99" s="10">
        <f>P99/SUM(P94:P112)</f>
        <v>5.5555555555555552E-2</v>
      </c>
      <c r="R99" s="7">
        <f t="shared" si="42"/>
        <v>8.3916970994594546</v>
      </c>
    </row>
    <row r="100" spans="5:18" x14ac:dyDescent="0.25">
      <c r="E100" s="5">
        <f t="shared" si="33"/>
        <v>60</v>
      </c>
      <c r="F100" s="27">
        <f>D94*3.6</f>
        <v>8.7546212974686508</v>
      </c>
      <c r="G100" s="1">
        <v>60</v>
      </c>
      <c r="H100" s="5">
        <f t="shared" si="34"/>
        <v>4.3773106487343263</v>
      </c>
      <c r="I100" s="5">
        <f t="shared" si="35"/>
        <v>7.5817244441201339</v>
      </c>
      <c r="J100" s="5">
        <f t="shared" si="36"/>
        <v>64.377310648734323</v>
      </c>
      <c r="K100" s="5">
        <f t="shared" si="37"/>
        <v>7.5817244441201339</v>
      </c>
      <c r="L100" s="5">
        <f t="shared" si="38"/>
        <v>64.822223595848754</v>
      </c>
      <c r="M100" s="5">
        <f t="shared" si="39"/>
        <v>6.7167920772717684</v>
      </c>
      <c r="N100" s="7">
        <f t="shared" si="40"/>
        <v>1.3978028657330226</v>
      </c>
      <c r="O100" s="7">
        <f t="shared" si="41"/>
        <v>7.1978028657330224</v>
      </c>
      <c r="P100" s="4">
        <v>10</v>
      </c>
      <c r="Q100" s="10">
        <f>P100/SUM(P94:P112)</f>
        <v>5.5555555555555552E-2</v>
      </c>
      <c r="R100" s="7">
        <f t="shared" si="42"/>
        <v>8.4012768482939304</v>
      </c>
    </row>
    <row r="101" spans="5:18" x14ac:dyDescent="0.25">
      <c r="E101" s="5">
        <f t="shared" si="33"/>
        <v>60</v>
      </c>
      <c r="F101" s="27">
        <f>D94*3.6</f>
        <v>8.7546212974686508</v>
      </c>
      <c r="G101" s="1">
        <v>70</v>
      </c>
      <c r="H101" s="5">
        <f t="shared" si="34"/>
        <v>2.9942568309221809</v>
      </c>
      <c r="I101" s="5">
        <f t="shared" si="35"/>
        <v>8.2266530310064461</v>
      </c>
      <c r="J101" s="5">
        <f t="shared" si="36"/>
        <v>62.994256830922183</v>
      </c>
      <c r="K101" s="5">
        <f t="shared" si="37"/>
        <v>8.2266530310064461</v>
      </c>
      <c r="L101" s="5">
        <f t="shared" si="38"/>
        <v>63.52916034210395</v>
      </c>
      <c r="M101" s="5">
        <f t="shared" si="39"/>
        <v>7.4403607230710023</v>
      </c>
      <c r="N101" s="7">
        <f t="shared" si="40"/>
        <v>1.6057831337366668</v>
      </c>
      <c r="O101" s="7">
        <f t="shared" si="41"/>
        <v>7.4057831337366666</v>
      </c>
      <c r="P101" s="4">
        <v>10</v>
      </c>
      <c r="Q101" s="10">
        <f>P101/SUM(P94:P112)</f>
        <v>5.5555555555555552E-2</v>
      </c>
      <c r="R101" s="7">
        <f t="shared" si="42"/>
        <v>8.3026115680254673</v>
      </c>
    </row>
    <row r="102" spans="5:18" x14ac:dyDescent="0.25">
      <c r="E102" s="5">
        <f t="shared" si="33"/>
        <v>60</v>
      </c>
      <c r="F102" s="27">
        <f>D94*3.6</f>
        <v>8.7546212974686508</v>
      </c>
      <c r="G102" s="1">
        <v>80</v>
      </c>
      <c r="H102" s="5">
        <f t="shared" si="34"/>
        <v>1.520224034469529</v>
      </c>
      <c r="I102" s="5">
        <f t="shared" si="35"/>
        <v>8.6216189284329232</v>
      </c>
      <c r="J102" s="5">
        <f t="shared" si="36"/>
        <v>61.520224034469528</v>
      </c>
      <c r="K102" s="5">
        <f t="shared" si="37"/>
        <v>8.6216189284329232</v>
      </c>
      <c r="L102" s="5">
        <f t="shared" si="38"/>
        <v>62.121415616504066</v>
      </c>
      <c r="M102" s="5">
        <f t="shared" si="39"/>
        <v>7.9776370541559141</v>
      </c>
      <c r="N102" s="7">
        <f t="shared" si="40"/>
        <v>1.7559279802222492</v>
      </c>
      <c r="O102" s="7">
        <f t="shared" si="41"/>
        <v>7.5559279802222488</v>
      </c>
      <c r="P102" s="4">
        <v>10</v>
      </c>
      <c r="Q102" s="10">
        <f>P102/SUM(P94:P112)</f>
        <v>5.5555555555555552E-2</v>
      </c>
      <c r="R102" s="7">
        <f t="shared" si="42"/>
        <v>8.0996825257454468</v>
      </c>
    </row>
    <row r="103" spans="5:18" x14ac:dyDescent="0.25">
      <c r="E103" s="5">
        <f t="shared" si="33"/>
        <v>60</v>
      </c>
      <c r="F103" s="27">
        <f>D94*3.6</f>
        <v>8.7546212974686508</v>
      </c>
      <c r="G103" s="1">
        <v>90</v>
      </c>
      <c r="H103" s="5">
        <f t="shared" si="34"/>
        <v>5.3628553779519076E-16</v>
      </c>
      <c r="I103" s="5">
        <f t="shared" si="35"/>
        <v>8.7546212974686508</v>
      </c>
      <c r="J103" s="5">
        <f t="shared" si="36"/>
        <v>60</v>
      </c>
      <c r="K103" s="5">
        <f t="shared" si="37"/>
        <v>8.7546212974686508</v>
      </c>
      <c r="L103" s="5">
        <f t="shared" si="38"/>
        <v>60.63533123569205</v>
      </c>
      <c r="M103" s="5">
        <f t="shared" si="39"/>
        <v>8.3014660375982263</v>
      </c>
      <c r="N103" s="7">
        <f t="shared" si="40"/>
        <v>1.843717407931512</v>
      </c>
      <c r="O103" s="7">
        <f t="shared" si="41"/>
        <v>7.6437174079315113</v>
      </c>
      <c r="P103" s="4">
        <v>10</v>
      </c>
      <c r="Q103" s="10">
        <f>P103/SUM(P94:P112)</f>
        <v>5.5555555555555552E-2</v>
      </c>
      <c r="R103" s="7">
        <f t="shared" si="42"/>
        <v>7.8064508649857789</v>
      </c>
    </row>
    <row r="104" spans="5:18" x14ac:dyDescent="0.25">
      <c r="E104" s="5">
        <f t="shared" si="33"/>
        <v>60</v>
      </c>
      <c r="F104" s="27">
        <f>D94*3.6</f>
        <v>8.7546212974686508</v>
      </c>
      <c r="G104" s="1">
        <v>100</v>
      </c>
      <c r="H104" s="5">
        <f t="shared" si="34"/>
        <v>-1.5202240344695281</v>
      </c>
      <c r="I104" s="5">
        <f t="shared" si="35"/>
        <v>8.6216189284329232</v>
      </c>
      <c r="J104" s="5">
        <f t="shared" si="36"/>
        <v>58.479775965530472</v>
      </c>
      <c r="K104" s="5">
        <f t="shared" si="37"/>
        <v>8.6216189284329232</v>
      </c>
      <c r="L104" s="5">
        <f t="shared" si="38"/>
        <v>59.111898209461586</v>
      </c>
      <c r="M104" s="5">
        <f t="shared" si="39"/>
        <v>8.3866494637254334</v>
      </c>
      <c r="N104" s="7">
        <f t="shared" si="40"/>
        <v>1.8664021002478628</v>
      </c>
      <c r="O104" s="7">
        <f t="shared" si="41"/>
        <v>7.6664021002478631</v>
      </c>
      <c r="P104" s="4">
        <v>10</v>
      </c>
      <c r="Q104" s="10">
        <f>P104/SUM(P94:P112)</f>
        <v>5.5555555555555552E-2</v>
      </c>
      <c r="R104" s="7">
        <f t="shared" si="42"/>
        <v>7.4411302195598639</v>
      </c>
    </row>
    <row r="105" spans="5:18" x14ac:dyDescent="0.25">
      <c r="E105" s="5">
        <f t="shared" si="33"/>
        <v>60</v>
      </c>
      <c r="F105" s="27">
        <f>D94*3.6</f>
        <v>8.7546212974686508</v>
      </c>
      <c r="G105" s="1">
        <v>110</v>
      </c>
      <c r="H105" s="5">
        <f t="shared" si="34"/>
        <v>-2.9942568309221795</v>
      </c>
      <c r="I105" s="5">
        <f t="shared" si="35"/>
        <v>8.2266530310064461</v>
      </c>
      <c r="J105" s="5">
        <f t="shared" si="36"/>
        <v>57.005743169077817</v>
      </c>
      <c r="K105" s="5">
        <f t="shared" si="37"/>
        <v>8.2266530310064461</v>
      </c>
      <c r="L105" s="5">
        <f t="shared" si="38"/>
        <v>57.59628958840517</v>
      </c>
      <c r="M105" s="5">
        <f t="shared" si="39"/>
        <v>8.2118152968687088</v>
      </c>
      <c r="N105" s="7">
        <f t="shared" si="40"/>
        <v>1.8196515174711612</v>
      </c>
      <c r="O105" s="7">
        <f t="shared" si="41"/>
        <v>7.6196515174711612</v>
      </c>
      <c r="P105" s="4">
        <v>10</v>
      </c>
      <c r="Q105" s="10">
        <f>P105/SUM(P94:P112)</f>
        <v>5.5555555555555552E-2</v>
      </c>
      <c r="R105" s="7">
        <f t="shared" si="42"/>
        <v>7.0213661622537176</v>
      </c>
    </row>
    <row r="106" spans="5:18" x14ac:dyDescent="0.25">
      <c r="E106" s="5">
        <f t="shared" si="33"/>
        <v>60</v>
      </c>
      <c r="F106" s="27">
        <f>D94*3.6</f>
        <v>8.7546212974686508</v>
      </c>
      <c r="G106" s="1">
        <v>120</v>
      </c>
      <c r="H106" s="5">
        <f t="shared" si="34"/>
        <v>-4.3773106487343236</v>
      </c>
      <c r="I106" s="5">
        <f t="shared" si="35"/>
        <v>7.5817244441201348</v>
      </c>
      <c r="J106" s="5">
        <f t="shared" si="36"/>
        <v>55.622689351265677</v>
      </c>
      <c r="K106" s="5">
        <f t="shared" si="37"/>
        <v>7.5817244441201348</v>
      </c>
      <c r="L106" s="5">
        <f t="shared" si="38"/>
        <v>56.137029812895989</v>
      </c>
      <c r="M106" s="5">
        <f t="shared" si="39"/>
        <v>7.76194231311365</v>
      </c>
      <c r="N106" s="7">
        <f t="shared" si="40"/>
        <v>1.6962443828279179</v>
      </c>
      <c r="O106" s="7">
        <f t="shared" si="41"/>
        <v>7.4962443828279177</v>
      </c>
      <c r="P106" s="4">
        <v>10</v>
      </c>
      <c r="Q106" s="10">
        <f>P106/SUM(P94:P112)</f>
        <v>5.5555555555555552E-2</v>
      </c>
      <c r="R106" s="7">
        <f t="shared" si="42"/>
        <v>6.5620584852508959</v>
      </c>
    </row>
    <row r="107" spans="5:18" x14ac:dyDescent="0.25">
      <c r="E107" s="5">
        <f t="shared" si="33"/>
        <v>60</v>
      </c>
      <c r="F107" s="27">
        <f>D94*3.6</f>
        <v>8.7546212974686508</v>
      </c>
      <c r="G107" s="1">
        <v>130</v>
      </c>
      <c r="H107" s="5">
        <f t="shared" si="34"/>
        <v>-5.6273620975107441</v>
      </c>
      <c r="I107" s="5">
        <f t="shared" si="35"/>
        <v>6.7064289965369177</v>
      </c>
      <c r="J107" s="5">
        <f t="shared" si="36"/>
        <v>54.372637902489259</v>
      </c>
      <c r="K107" s="5">
        <f t="shared" si="37"/>
        <v>6.7064289965369177</v>
      </c>
      <c r="L107" s="5">
        <f t="shared" si="38"/>
        <v>54.784668862381594</v>
      </c>
      <c r="M107" s="5">
        <f t="shared" si="39"/>
        <v>7.0314614798551149</v>
      </c>
      <c r="N107" s="7">
        <f t="shared" si="40"/>
        <v>1.4888056074306348</v>
      </c>
      <c r="O107" s="7">
        <f t="shared" si="41"/>
        <v>7.2888056074306347</v>
      </c>
      <c r="P107" s="4">
        <v>10</v>
      </c>
      <c r="Q107" s="10">
        <f>P107/SUM(P94:P112)</f>
        <v>5.5555555555555552E-2</v>
      </c>
      <c r="R107" s="7">
        <f t="shared" si="42"/>
        <v>6.0767581049436412</v>
      </c>
    </row>
    <row r="108" spans="5:18" x14ac:dyDescent="0.25">
      <c r="E108" s="5">
        <f t="shared" si="33"/>
        <v>60</v>
      </c>
      <c r="F108" s="27">
        <f>D94*3.6</f>
        <v>8.7546212974686508</v>
      </c>
      <c r="G108" s="1">
        <v>140</v>
      </c>
      <c r="H108" s="5">
        <f t="shared" si="34"/>
        <v>-6.7064289965369168</v>
      </c>
      <c r="I108" s="5">
        <f t="shared" si="35"/>
        <v>5.627362097510745</v>
      </c>
      <c r="J108" s="5">
        <f t="shared" si="36"/>
        <v>53.293571003463086</v>
      </c>
      <c r="K108" s="5">
        <f t="shared" si="37"/>
        <v>5.627362097510745</v>
      </c>
      <c r="L108" s="5">
        <f t="shared" si="38"/>
        <v>53.589848987263082</v>
      </c>
      <c r="M108" s="5">
        <f t="shared" si="39"/>
        <v>6.0276266520046029</v>
      </c>
      <c r="N108" s="7">
        <f t="shared" si="40"/>
        <v>1.1975922151240601</v>
      </c>
      <c r="O108" s="7">
        <f t="shared" si="41"/>
        <v>6.9975922151240599</v>
      </c>
      <c r="P108" s="4">
        <v>10</v>
      </c>
      <c r="Q108" s="10">
        <f>P108/SUM(P94:P112)</f>
        <v>5.5555555555555552E-2</v>
      </c>
      <c r="R108" s="7">
        <f t="shared" si="42"/>
        <v>5.5822745976617547</v>
      </c>
    </row>
    <row r="109" spans="5:18" x14ac:dyDescent="0.25">
      <c r="E109" s="5">
        <f t="shared" si="33"/>
        <v>60</v>
      </c>
      <c r="F109" s="27">
        <f>D94*3.6</f>
        <v>8.7546212974686508</v>
      </c>
      <c r="G109" s="1">
        <v>150</v>
      </c>
      <c r="H109" s="5">
        <f t="shared" si="34"/>
        <v>-7.5817244441201348</v>
      </c>
      <c r="I109" s="5">
        <f t="shared" si="35"/>
        <v>4.3773106487343245</v>
      </c>
      <c r="J109" s="5">
        <f t="shared" si="36"/>
        <v>52.418275555879866</v>
      </c>
      <c r="K109" s="5">
        <f t="shared" si="37"/>
        <v>4.3773106487343245</v>
      </c>
      <c r="L109" s="5">
        <f t="shared" si="38"/>
        <v>52.60072680835956</v>
      </c>
      <c r="M109" s="5">
        <f t="shared" si="39"/>
        <v>4.7735425183312037</v>
      </c>
      <c r="N109" s="7">
        <f t="shared" si="40"/>
        <v>0.84180465959897366</v>
      </c>
      <c r="O109" s="7">
        <f t="shared" si="41"/>
        <v>6.6418046595989733</v>
      </c>
      <c r="P109" s="4">
        <v>10</v>
      </c>
      <c r="Q109" s="10">
        <f>P109/SUM(P94:P112)</f>
        <v>5.5555555555555552E-2</v>
      </c>
      <c r="R109" s="7">
        <f t="shared" si="42"/>
        <v>5.1046631381875232</v>
      </c>
    </row>
    <row r="110" spans="5:18" x14ac:dyDescent="0.25">
      <c r="E110" s="5">
        <f t="shared" si="33"/>
        <v>60</v>
      </c>
      <c r="F110" s="27">
        <f>D94*3.6</f>
        <v>8.7546212974686508</v>
      </c>
      <c r="G110" s="1">
        <v>160</v>
      </c>
      <c r="H110" s="5">
        <f t="shared" si="34"/>
        <v>-8.2266530310064461</v>
      </c>
      <c r="I110" s="5">
        <f t="shared" si="35"/>
        <v>2.9942568309221813</v>
      </c>
      <c r="J110" s="5">
        <f t="shared" si="36"/>
        <v>51.77334696899355</v>
      </c>
      <c r="K110" s="5">
        <f t="shared" si="37"/>
        <v>2.9942568309221813</v>
      </c>
      <c r="L110" s="5">
        <f t="shared" si="38"/>
        <v>51.859859528746483</v>
      </c>
      <c r="M110" s="5">
        <f t="shared" si="39"/>
        <v>3.3099538299756954</v>
      </c>
      <c r="N110" s="7">
        <f t="shared" si="40"/>
        <v>0.46937973167653957</v>
      </c>
      <c r="O110" s="7">
        <f t="shared" si="41"/>
        <v>6.2693797316765396</v>
      </c>
      <c r="P110" s="4">
        <v>10</v>
      </c>
      <c r="Q110" s="10">
        <f>P110/SUM(P94:P112)</f>
        <v>5.5555555555555552E-2</v>
      </c>
      <c r="R110" s="7">
        <f t="shared" si="42"/>
        <v>4.6836533785222363</v>
      </c>
    </row>
    <row r="111" spans="5:18" x14ac:dyDescent="0.25">
      <c r="E111" s="5">
        <f t="shared" si="33"/>
        <v>60</v>
      </c>
      <c r="F111" s="27">
        <f>D94*3.6</f>
        <v>8.7546212974686508</v>
      </c>
      <c r="G111" s="1">
        <v>170</v>
      </c>
      <c r="H111" s="5">
        <f t="shared" si="34"/>
        <v>-8.6216189284329232</v>
      </c>
      <c r="I111" s="5">
        <f t="shared" si="35"/>
        <v>1.5202240344695279</v>
      </c>
      <c r="J111" s="5">
        <f t="shared" si="36"/>
        <v>51.378381071567077</v>
      </c>
      <c r="K111" s="5">
        <f t="shared" si="37"/>
        <v>1.5202240344695279</v>
      </c>
      <c r="L111" s="5">
        <f t="shared" si="38"/>
        <v>51.400866944538407</v>
      </c>
      <c r="M111" s="5">
        <f t="shared" si="39"/>
        <v>1.6948181965398572</v>
      </c>
      <c r="N111" s="7">
        <f t="shared" si="40"/>
        <v>0.15778954645272308</v>
      </c>
      <c r="O111" s="7">
        <f t="shared" si="41"/>
        <v>5.9577895464527231</v>
      </c>
      <c r="P111" s="4">
        <v>10</v>
      </c>
      <c r="Q111" s="10">
        <f>P111/SUM(P94:P112)</f>
        <v>5.5555555555555552E-2</v>
      </c>
      <c r="R111" s="7">
        <f t="shared" si="42"/>
        <v>4.3724368455943337</v>
      </c>
    </row>
    <row r="112" spans="5:18" x14ac:dyDescent="0.25">
      <c r="E112" s="5">
        <f t="shared" si="33"/>
        <v>60</v>
      </c>
      <c r="F112" s="27">
        <f>D94*3.6</f>
        <v>8.7546212974686508</v>
      </c>
      <c r="G112" s="1">
        <v>180</v>
      </c>
      <c r="H112" s="5">
        <f t="shared" si="34"/>
        <v>-8.7546212974686508</v>
      </c>
      <c r="I112" s="5">
        <f t="shared" si="35"/>
        <v>1.0725710755903815E-15</v>
      </c>
      <c r="J112" s="5">
        <f t="shared" si="36"/>
        <v>51.245378702531347</v>
      </c>
      <c r="K112" s="5">
        <f t="shared" si="37"/>
        <v>1.0725710755903815E-15</v>
      </c>
      <c r="L112" s="5">
        <f t="shared" si="38"/>
        <v>51.245378702531347</v>
      </c>
      <c r="M112" s="5">
        <f t="shared" si="39"/>
        <v>1.1992065902344564E-15</v>
      </c>
      <c r="N112" s="7">
        <f t="shared" si="40"/>
        <v>3.60265643838236E-17</v>
      </c>
      <c r="O112" s="7">
        <f t="shared" si="41"/>
        <v>5.8</v>
      </c>
      <c r="P112" s="4">
        <v>5</v>
      </c>
      <c r="Q112" s="10">
        <f>P112/SUM(P94:P112)</f>
        <v>2.7777777777777776E-2</v>
      </c>
      <c r="R112" s="7">
        <f t="shared" si="42"/>
        <v>4.2309209062560971</v>
      </c>
    </row>
    <row r="113" spans="2:18" x14ac:dyDescent="0.25">
      <c r="R113" s="7">
        <f>SUMPRODUCT(Q94:Q112,R94:R112)</f>
        <v>6.9879852284827813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3">$M$4</f>
        <v>60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69.20590011076132</v>
      </c>
      <c r="K117" s="5">
        <f>I117</f>
        <v>0</v>
      </c>
      <c r="L117" s="5">
        <f>SQRT(J117^2+K117^2)</f>
        <v>69.20590011076132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7.7163467607821961</v>
      </c>
    </row>
    <row r="118" spans="2:18" x14ac:dyDescent="0.25">
      <c r="E118" s="5">
        <f t="shared" si="43"/>
        <v>60</v>
      </c>
      <c r="F118" s="27">
        <f>D117*3.6</f>
        <v>9.2059001107613181</v>
      </c>
      <c r="G118" s="1">
        <v>10</v>
      </c>
      <c r="H118" s="5">
        <f t="shared" ref="H118:H135" si="44">$F118*COS($G118*PI()/180)</f>
        <v>9.0660418025336913</v>
      </c>
      <c r="I118" s="5">
        <f t="shared" ref="I118:I135" si="45">$F118*SIN($G118*PI()/180)</f>
        <v>1.5985877780174951</v>
      </c>
      <c r="J118" s="5">
        <f t="shared" ref="J118:J135" si="46">E118+H118</f>
        <v>69.06604180253369</v>
      </c>
      <c r="K118" s="5">
        <f t="shared" ref="K118:K135" si="47">I118</f>
        <v>1.5985877780174951</v>
      </c>
      <c r="L118" s="5">
        <f t="shared" ref="L118:L135" si="48">SQRT(J118^2+K118^2)</f>
        <v>69.084539610200466</v>
      </c>
      <c r="M118" s="5">
        <f t="shared" ref="M118:M135" si="49">ATAN(K118/J118)*180/PI()</f>
        <v>1.3259190704080701</v>
      </c>
      <c r="N118" s="7">
        <f t="shared" ref="N118:N135" si="50">$K$2*M118+$K$3*M118*M118+$K$4*M118*M118*M118</f>
        <v>0.10662692176320895</v>
      </c>
      <c r="O118" s="7">
        <f t="shared" ref="O118:O135" si="51">N118+$E$4</f>
        <v>5.906626921763209</v>
      </c>
      <c r="P118" s="4">
        <v>10</v>
      </c>
      <c r="Q118" s="10">
        <f>P118/SUM(P117:P135)</f>
        <v>5.5555555555555552E-2</v>
      </c>
      <c r="R118" s="7">
        <f t="shared" ref="R118:R135" si="52">O118*(L118^2/E118^2)</f>
        <v>7.8306673478445852</v>
      </c>
    </row>
    <row r="119" spans="2:18" x14ac:dyDescent="0.25">
      <c r="E119" s="5">
        <f t="shared" si="43"/>
        <v>60</v>
      </c>
      <c r="F119" s="27">
        <f>D117*3.6</f>
        <v>9.2059001107613181</v>
      </c>
      <c r="G119" s="1">
        <v>20</v>
      </c>
      <c r="H119" s="5">
        <f t="shared" si="44"/>
        <v>8.6507164017745879</v>
      </c>
      <c r="I119" s="5">
        <f t="shared" si="45"/>
        <v>3.1486032753243753</v>
      </c>
      <c r="J119" s="5">
        <f t="shared" si="46"/>
        <v>68.650716401774588</v>
      </c>
      <c r="K119" s="5">
        <f t="shared" si="47"/>
        <v>3.1486032753243753</v>
      </c>
      <c r="L119" s="5">
        <f t="shared" si="48"/>
        <v>68.722882397803033</v>
      </c>
      <c r="M119" s="5">
        <f t="shared" si="49"/>
        <v>2.6259790911383507</v>
      </c>
      <c r="N119" s="7">
        <f t="shared" si="50"/>
        <v>0.32178381874807277</v>
      </c>
      <c r="O119" s="7">
        <f t="shared" si="51"/>
        <v>6.1217838187480726</v>
      </c>
      <c r="P119" s="4">
        <v>10</v>
      </c>
      <c r="Q119" s="10">
        <f>P119/SUM(P117:P135)</f>
        <v>5.5555555555555552E-2</v>
      </c>
      <c r="R119" s="7">
        <f t="shared" si="52"/>
        <v>8.0311589497284093</v>
      </c>
    </row>
    <row r="120" spans="2:18" x14ac:dyDescent="0.25">
      <c r="E120" s="5">
        <f t="shared" si="43"/>
        <v>60</v>
      </c>
      <c r="F120" s="27">
        <f>D117*3.6</f>
        <v>9.2059001107613181</v>
      </c>
      <c r="G120" s="1">
        <v>30</v>
      </c>
      <c r="H120" s="5">
        <f t="shared" si="44"/>
        <v>7.9725433606212794</v>
      </c>
      <c r="I120" s="5">
        <f t="shared" si="45"/>
        <v>4.6029500553806582</v>
      </c>
      <c r="J120" s="5">
        <f t="shared" si="46"/>
        <v>67.972543360621273</v>
      </c>
      <c r="K120" s="5">
        <f t="shared" si="47"/>
        <v>4.6029500553806582</v>
      </c>
      <c r="L120" s="5">
        <f t="shared" si="48"/>
        <v>68.12821588830775</v>
      </c>
      <c r="M120" s="5">
        <f t="shared" si="49"/>
        <v>3.8740287749851299</v>
      </c>
      <c r="N120" s="7">
        <f t="shared" si="50"/>
        <v>0.60512709796616615</v>
      </c>
      <c r="O120" s="7">
        <f t="shared" si="51"/>
        <v>6.4051270979661661</v>
      </c>
      <c r="P120" s="4">
        <v>10</v>
      </c>
      <c r="Q120" s="10">
        <f>P120/SUM(P117:P135)</f>
        <v>5.5555555555555552E-2</v>
      </c>
      <c r="R120" s="7">
        <f t="shared" si="52"/>
        <v>8.2580837525365069</v>
      </c>
    </row>
    <row r="121" spans="2:18" x14ac:dyDescent="0.25">
      <c r="E121" s="5">
        <f t="shared" si="43"/>
        <v>60</v>
      </c>
      <c r="F121" s="27">
        <f>D117*3.6</f>
        <v>9.2059001107613181</v>
      </c>
      <c r="G121" s="1">
        <v>40</v>
      </c>
      <c r="H121" s="5">
        <f t="shared" si="44"/>
        <v>7.0521286237570919</v>
      </c>
      <c r="I121" s="5">
        <f t="shared" si="45"/>
        <v>5.9174385272093142</v>
      </c>
      <c r="J121" s="5">
        <f t="shared" si="46"/>
        <v>67.052128623757085</v>
      </c>
      <c r="K121" s="5">
        <f t="shared" si="47"/>
        <v>5.9174385272093142</v>
      </c>
      <c r="L121" s="5">
        <f t="shared" si="48"/>
        <v>67.312733057722184</v>
      </c>
      <c r="M121" s="5">
        <f t="shared" si="49"/>
        <v>5.0433619077556235</v>
      </c>
      <c r="N121" s="7">
        <f t="shared" si="50"/>
        <v>0.91647614211694384</v>
      </c>
      <c r="O121" s="7">
        <f t="shared" si="51"/>
        <v>6.7164761421169441</v>
      </c>
      <c r="P121" s="4">
        <v>10</v>
      </c>
      <c r="Q121" s="10">
        <f>P121/SUM(P117:P135)</f>
        <v>5.5555555555555552E-2</v>
      </c>
      <c r="R121" s="7">
        <f t="shared" si="52"/>
        <v>8.4534390218749564</v>
      </c>
    </row>
    <row r="122" spans="2:18" x14ac:dyDescent="0.25">
      <c r="E122" s="5">
        <f t="shared" si="43"/>
        <v>60</v>
      </c>
      <c r="F122" s="27">
        <f>D117*3.6</f>
        <v>9.2059001107613181</v>
      </c>
      <c r="G122" s="1">
        <v>50</v>
      </c>
      <c r="H122" s="5">
        <f t="shared" si="44"/>
        <v>5.917438527209316</v>
      </c>
      <c r="I122" s="5">
        <f t="shared" si="45"/>
        <v>7.0521286237570919</v>
      </c>
      <c r="J122" s="5">
        <f t="shared" si="46"/>
        <v>65.917438527209313</v>
      </c>
      <c r="K122" s="5">
        <f t="shared" si="47"/>
        <v>7.0521286237570919</v>
      </c>
      <c r="L122" s="5">
        <f t="shared" si="48"/>
        <v>66.293598636025436</v>
      </c>
      <c r="M122" s="5">
        <f t="shared" si="49"/>
        <v>6.1065198068673965</v>
      </c>
      <c r="N122" s="7">
        <f t="shared" si="50"/>
        <v>1.2204796099848474</v>
      </c>
      <c r="O122" s="7">
        <f t="shared" si="51"/>
        <v>7.0204796099848474</v>
      </c>
      <c r="P122" s="4">
        <v>10</v>
      </c>
      <c r="Q122" s="10">
        <f>P122/SUM(P117:P135)</f>
        <v>5.5555555555555552E-2</v>
      </c>
      <c r="R122" s="7">
        <f t="shared" si="52"/>
        <v>8.5705258819261978</v>
      </c>
    </row>
    <row r="123" spans="2:18" x14ac:dyDescent="0.25">
      <c r="E123" s="5">
        <f t="shared" si="43"/>
        <v>60</v>
      </c>
      <c r="F123" s="27">
        <f>D117*3.6</f>
        <v>9.2059001107613181</v>
      </c>
      <c r="G123" s="1">
        <v>60</v>
      </c>
      <c r="H123" s="5">
        <f t="shared" si="44"/>
        <v>4.6029500553806599</v>
      </c>
      <c r="I123" s="5">
        <f t="shared" si="45"/>
        <v>7.9725433606212786</v>
      </c>
      <c r="J123" s="5">
        <f t="shared" si="46"/>
        <v>64.60295005538066</v>
      </c>
      <c r="K123" s="5">
        <f t="shared" si="47"/>
        <v>7.9725433606212786</v>
      </c>
      <c r="L123" s="5">
        <f t="shared" si="48"/>
        <v>65.09303037572451</v>
      </c>
      <c r="M123" s="5">
        <f t="shared" si="49"/>
        <v>7.035206902253238</v>
      </c>
      <c r="N123" s="7">
        <f t="shared" si="50"/>
        <v>1.489884671184738</v>
      </c>
      <c r="O123" s="7">
        <f t="shared" si="51"/>
        <v>7.2898846711847378</v>
      </c>
      <c r="P123" s="4">
        <v>10</v>
      </c>
      <c r="Q123" s="10">
        <f>P123/SUM(P117:P135)</f>
        <v>5.5555555555555552E-2</v>
      </c>
      <c r="R123" s="7">
        <f t="shared" si="52"/>
        <v>8.5799970331819715</v>
      </c>
    </row>
    <row r="124" spans="2:18" x14ac:dyDescent="0.25">
      <c r="E124" s="5">
        <f t="shared" si="43"/>
        <v>60</v>
      </c>
      <c r="F124" s="27">
        <f>D117*3.6</f>
        <v>9.2059001107613181</v>
      </c>
      <c r="G124" s="1">
        <v>70</v>
      </c>
      <c r="H124" s="5">
        <f t="shared" si="44"/>
        <v>3.1486032753243767</v>
      </c>
      <c r="I124" s="5">
        <f t="shared" si="45"/>
        <v>8.6507164017745861</v>
      </c>
      <c r="J124" s="5">
        <f t="shared" si="46"/>
        <v>63.148603275324376</v>
      </c>
      <c r="K124" s="5">
        <f t="shared" si="47"/>
        <v>8.6507164017745861</v>
      </c>
      <c r="L124" s="5">
        <f t="shared" si="48"/>
        <v>63.738379253698007</v>
      </c>
      <c r="M124" s="5">
        <f t="shared" si="49"/>
        <v>7.8003863128646467</v>
      </c>
      <c r="N124" s="7">
        <f t="shared" si="50"/>
        <v>1.7069455212011115</v>
      </c>
      <c r="O124" s="7">
        <f t="shared" si="51"/>
        <v>7.5069455212011116</v>
      </c>
      <c r="P124" s="4">
        <v>10</v>
      </c>
      <c r="Q124" s="10">
        <f>P124/SUM(P117:P135)</f>
        <v>5.5555555555555552E-2</v>
      </c>
      <c r="R124" s="7">
        <f t="shared" si="52"/>
        <v>8.471548379599529</v>
      </c>
    </row>
    <row r="125" spans="2:18" x14ac:dyDescent="0.25">
      <c r="E125" s="5">
        <f t="shared" si="43"/>
        <v>60</v>
      </c>
      <c r="F125" s="27">
        <f>D117*3.6</f>
        <v>9.2059001107613181</v>
      </c>
      <c r="G125" s="1">
        <v>80</v>
      </c>
      <c r="H125" s="5">
        <f t="shared" si="44"/>
        <v>1.5985877780174957</v>
      </c>
      <c r="I125" s="5">
        <f t="shared" si="45"/>
        <v>9.0660418025336913</v>
      </c>
      <c r="J125" s="5">
        <f t="shared" si="46"/>
        <v>61.598587778017496</v>
      </c>
      <c r="K125" s="5">
        <f t="shared" si="47"/>
        <v>9.0660418025336913</v>
      </c>
      <c r="L125" s="5">
        <f t="shared" si="48"/>
        <v>62.26218057706793</v>
      </c>
      <c r="M125" s="5">
        <f t="shared" si="49"/>
        <v>8.3726470232317869</v>
      </c>
      <c r="N125" s="7">
        <f t="shared" si="50"/>
        <v>1.8626857145416418</v>
      </c>
      <c r="O125" s="7">
        <f t="shared" si="51"/>
        <v>7.6626857145416416</v>
      </c>
      <c r="P125" s="4">
        <v>10</v>
      </c>
      <c r="Q125" s="10">
        <f>P125/SUM(P117:P135)</f>
        <v>5.5555555555555552E-2</v>
      </c>
      <c r="R125" s="7">
        <f t="shared" si="52"/>
        <v>8.2513909784336867</v>
      </c>
    </row>
    <row r="126" spans="2:18" x14ac:dyDescent="0.25">
      <c r="E126" s="5">
        <f t="shared" si="43"/>
        <v>60</v>
      </c>
      <c r="F126" s="27">
        <f>D117*3.6</f>
        <v>9.2059001107613181</v>
      </c>
      <c r="G126" s="1">
        <v>90</v>
      </c>
      <c r="H126" s="5">
        <f t="shared" si="44"/>
        <v>5.6392971483711613E-16</v>
      </c>
      <c r="I126" s="5">
        <f t="shared" si="45"/>
        <v>9.2059001107613181</v>
      </c>
      <c r="J126" s="5">
        <f t="shared" si="46"/>
        <v>60</v>
      </c>
      <c r="K126" s="5">
        <f t="shared" si="47"/>
        <v>9.2059001107613181</v>
      </c>
      <c r="L126" s="5">
        <f t="shared" si="48"/>
        <v>60.70213008494278</v>
      </c>
      <c r="M126" s="5">
        <f t="shared" si="49"/>
        <v>8.7229616510424588</v>
      </c>
      <c r="N126" s="7">
        <f t="shared" si="50"/>
        <v>1.9540768535609565</v>
      </c>
      <c r="O126" s="7">
        <f t="shared" si="51"/>
        <v>7.7540768535609566</v>
      </c>
      <c r="P126" s="4">
        <v>10</v>
      </c>
      <c r="Q126" s="10">
        <f>P126/SUM(P117:P135)</f>
        <v>5.5555555555555552E-2</v>
      </c>
      <c r="R126" s="7">
        <f t="shared" si="52"/>
        <v>7.9366177238945799</v>
      </c>
    </row>
    <row r="127" spans="2:18" x14ac:dyDescent="0.25">
      <c r="E127" s="5">
        <f t="shared" si="43"/>
        <v>60</v>
      </c>
      <c r="F127" s="27">
        <f>D117*3.6</f>
        <v>9.2059001107613181</v>
      </c>
      <c r="G127" s="1">
        <v>100</v>
      </c>
      <c r="H127" s="5">
        <f t="shared" si="44"/>
        <v>-1.5985877780174946</v>
      </c>
      <c r="I127" s="5">
        <f t="shared" si="45"/>
        <v>9.0660418025336913</v>
      </c>
      <c r="J127" s="5">
        <f t="shared" si="46"/>
        <v>58.401412221982504</v>
      </c>
      <c r="K127" s="5">
        <f t="shared" si="47"/>
        <v>9.0660418025336913</v>
      </c>
      <c r="L127" s="5">
        <f t="shared" si="48"/>
        <v>59.100914235629347</v>
      </c>
      <c r="M127" s="5">
        <f t="shared" si="49"/>
        <v>8.8239755651852896</v>
      </c>
      <c r="N127" s="7">
        <f t="shared" si="50"/>
        <v>1.9797735439047883</v>
      </c>
      <c r="O127" s="7">
        <f t="shared" si="51"/>
        <v>7.7797735439047884</v>
      </c>
      <c r="P127" s="4">
        <v>10</v>
      </c>
      <c r="Q127" s="10">
        <f>P127/SUM(P117:P135)</f>
        <v>5.5555555555555552E-2</v>
      </c>
      <c r="R127" s="7">
        <f t="shared" si="52"/>
        <v>7.5483643170402734</v>
      </c>
    </row>
    <row r="128" spans="2:18" x14ac:dyDescent="0.25">
      <c r="E128" s="5">
        <f t="shared" si="43"/>
        <v>60</v>
      </c>
      <c r="F128" s="27">
        <f>D117*3.6</f>
        <v>9.2059001107613181</v>
      </c>
      <c r="G128" s="1">
        <v>110</v>
      </c>
      <c r="H128" s="5">
        <f t="shared" si="44"/>
        <v>-3.1486032753243753</v>
      </c>
      <c r="I128" s="5">
        <f t="shared" si="45"/>
        <v>8.6507164017745879</v>
      </c>
      <c r="J128" s="5">
        <f t="shared" si="46"/>
        <v>56.851396724675624</v>
      </c>
      <c r="K128" s="5">
        <f t="shared" si="47"/>
        <v>8.6507164017745879</v>
      </c>
      <c r="L128" s="5">
        <f t="shared" si="48"/>
        <v>57.505792784817686</v>
      </c>
      <c r="M128" s="5">
        <f t="shared" si="49"/>
        <v>8.6519674329277194</v>
      </c>
      <c r="N128" s="7">
        <f t="shared" si="50"/>
        <v>1.9358337916564126</v>
      </c>
      <c r="O128" s="7">
        <f t="shared" si="51"/>
        <v>7.7358337916564128</v>
      </c>
      <c r="P128" s="4">
        <v>10</v>
      </c>
      <c r="Q128" s="10">
        <f>P128/SUM(P117:P135)</f>
        <v>5.5555555555555552E-2</v>
      </c>
      <c r="R128" s="7">
        <f t="shared" si="52"/>
        <v>7.1060428098923785</v>
      </c>
    </row>
    <row r="129" spans="2:18" x14ac:dyDescent="0.25">
      <c r="E129" s="5">
        <f t="shared" si="43"/>
        <v>60</v>
      </c>
      <c r="F129" s="27">
        <f>D117*3.6</f>
        <v>9.2059001107613181</v>
      </c>
      <c r="G129" s="1">
        <v>120</v>
      </c>
      <c r="H129" s="5">
        <f t="shared" si="44"/>
        <v>-4.6029500553806573</v>
      </c>
      <c r="I129" s="5">
        <f t="shared" si="45"/>
        <v>7.9725433606212794</v>
      </c>
      <c r="J129" s="5">
        <f t="shared" si="46"/>
        <v>55.39704994461934</v>
      </c>
      <c r="K129" s="5">
        <f t="shared" si="47"/>
        <v>7.9725433606212794</v>
      </c>
      <c r="L129" s="5">
        <f t="shared" si="48"/>
        <v>55.967799583364325</v>
      </c>
      <c r="M129" s="5">
        <f t="shared" si="49"/>
        <v>8.1895700118108206</v>
      </c>
      <c r="N129" s="7">
        <f t="shared" si="50"/>
        <v>1.8136506095719631</v>
      </c>
      <c r="O129" s="7">
        <f t="shared" si="51"/>
        <v>7.6136506095719625</v>
      </c>
      <c r="P129" s="4">
        <v>10</v>
      </c>
      <c r="Q129" s="10">
        <f>P129/SUM(P117:P135)</f>
        <v>5.5555555555555552E-2</v>
      </c>
      <c r="R129" s="7">
        <f t="shared" si="52"/>
        <v>6.6247105503121748</v>
      </c>
    </row>
    <row r="130" spans="2:18" x14ac:dyDescent="0.25">
      <c r="E130" s="5">
        <f t="shared" si="43"/>
        <v>60</v>
      </c>
      <c r="F130" s="27">
        <f>D117*3.6</f>
        <v>9.2059001107613181</v>
      </c>
      <c r="G130" s="1">
        <v>130</v>
      </c>
      <c r="H130" s="5">
        <f t="shared" si="44"/>
        <v>-5.917438527209316</v>
      </c>
      <c r="I130" s="5">
        <f t="shared" si="45"/>
        <v>7.0521286237570919</v>
      </c>
      <c r="J130" s="5">
        <f t="shared" si="46"/>
        <v>54.082561472790687</v>
      </c>
      <c r="K130" s="5">
        <f t="shared" si="47"/>
        <v>7.0521286237570919</v>
      </c>
      <c r="L130" s="5">
        <f t="shared" si="48"/>
        <v>54.540406797017909</v>
      </c>
      <c r="M130" s="5">
        <f t="shared" si="49"/>
        <v>7.4292011124884008</v>
      </c>
      <c r="N130" s="7">
        <f t="shared" si="50"/>
        <v>1.602616489243025</v>
      </c>
      <c r="O130" s="7">
        <f t="shared" si="51"/>
        <v>7.4026164892430248</v>
      </c>
      <c r="P130" s="4">
        <v>10</v>
      </c>
      <c r="Q130" s="10">
        <f>P130/SUM(P117:P135)</f>
        <v>5.5555555555555552E-2</v>
      </c>
      <c r="R130" s="7">
        <f t="shared" si="52"/>
        <v>6.1167325999665678</v>
      </c>
    </row>
    <row r="131" spans="2:18" x14ac:dyDescent="0.25">
      <c r="E131" s="5">
        <f t="shared" si="43"/>
        <v>60</v>
      </c>
      <c r="F131" s="27">
        <f>D117*3.6</f>
        <v>9.2059001107613181</v>
      </c>
      <c r="G131" s="1">
        <v>140</v>
      </c>
      <c r="H131" s="5">
        <f t="shared" si="44"/>
        <v>-7.052128623757091</v>
      </c>
      <c r="I131" s="5">
        <f t="shared" si="45"/>
        <v>5.9174385272093168</v>
      </c>
      <c r="J131" s="5">
        <f t="shared" si="46"/>
        <v>52.947871376242908</v>
      </c>
      <c r="K131" s="5">
        <f t="shared" si="47"/>
        <v>5.9174385272093168</v>
      </c>
      <c r="L131" s="5">
        <f t="shared" si="48"/>
        <v>53.277510846495673</v>
      </c>
      <c r="M131" s="5">
        <f t="shared" si="49"/>
        <v>6.3768976736797978</v>
      </c>
      <c r="N131" s="7">
        <f t="shared" si="50"/>
        <v>1.299049031566506</v>
      </c>
      <c r="O131" s="7">
        <f t="shared" si="51"/>
        <v>7.0990490315665058</v>
      </c>
      <c r="P131" s="4">
        <v>10</v>
      </c>
      <c r="Q131" s="10">
        <f>P131/SUM(P117:P135)</f>
        <v>5.5555555555555552E-2</v>
      </c>
      <c r="R131" s="7">
        <f t="shared" si="52"/>
        <v>5.5973894813314855</v>
      </c>
    </row>
    <row r="132" spans="2:18" x14ac:dyDescent="0.25">
      <c r="E132" s="5">
        <f t="shared" si="43"/>
        <v>60</v>
      </c>
      <c r="F132" s="27">
        <f>D117*3.6</f>
        <v>9.2059001107613181</v>
      </c>
      <c r="G132" s="1">
        <v>150</v>
      </c>
      <c r="H132" s="5">
        <f t="shared" si="44"/>
        <v>-7.9725433606212794</v>
      </c>
      <c r="I132" s="5">
        <f t="shared" si="45"/>
        <v>4.6029500553806582</v>
      </c>
      <c r="J132" s="5">
        <f t="shared" si="46"/>
        <v>52.02745663937872</v>
      </c>
      <c r="K132" s="5">
        <f t="shared" si="47"/>
        <v>4.6029500553806582</v>
      </c>
      <c r="L132" s="5">
        <f t="shared" si="48"/>
        <v>52.230674833614408</v>
      </c>
      <c r="M132" s="5">
        <f t="shared" si="49"/>
        <v>5.0558830364545644</v>
      </c>
      <c r="N132" s="7">
        <f t="shared" si="50"/>
        <v>0.91997362125041604</v>
      </c>
      <c r="O132" s="7">
        <f t="shared" si="51"/>
        <v>6.719973621250416</v>
      </c>
      <c r="P132" s="4">
        <v>10</v>
      </c>
      <c r="Q132" s="10">
        <f>P132/SUM(P117:P135)</f>
        <v>5.5555555555555552E-2</v>
      </c>
      <c r="R132" s="7">
        <f t="shared" si="52"/>
        <v>5.0923276784580178</v>
      </c>
    </row>
    <row r="133" spans="2:18" x14ac:dyDescent="0.25">
      <c r="E133" s="5">
        <f t="shared" si="43"/>
        <v>60</v>
      </c>
      <c r="F133" s="27">
        <f>D117*3.6</f>
        <v>9.2059001107613181</v>
      </c>
      <c r="G133" s="1">
        <v>160</v>
      </c>
      <c r="H133" s="5">
        <f t="shared" si="44"/>
        <v>-8.6507164017745861</v>
      </c>
      <c r="I133" s="5">
        <f t="shared" si="45"/>
        <v>3.1486032753243771</v>
      </c>
      <c r="J133" s="5">
        <f t="shared" si="46"/>
        <v>51.349283598225412</v>
      </c>
      <c r="K133" s="5">
        <f t="shared" si="47"/>
        <v>3.1486032753243771</v>
      </c>
      <c r="L133" s="5">
        <f t="shared" si="48"/>
        <v>51.445725076398375</v>
      </c>
      <c r="M133" s="5">
        <f t="shared" si="49"/>
        <v>3.5088336670854141</v>
      </c>
      <c r="N133" s="7">
        <f t="shared" si="50"/>
        <v>0.51593078858637575</v>
      </c>
      <c r="O133" s="7">
        <f t="shared" si="51"/>
        <v>6.3159307885863756</v>
      </c>
      <c r="P133" s="4">
        <v>10</v>
      </c>
      <c r="Q133" s="10">
        <f>P133/SUM(P117:P135)</f>
        <v>5.5555555555555552E-2</v>
      </c>
      <c r="R133" s="7">
        <f t="shared" si="52"/>
        <v>4.6433716620014893</v>
      </c>
    </row>
    <row r="134" spans="2:18" x14ac:dyDescent="0.25">
      <c r="E134" s="5">
        <f t="shared" si="43"/>
        <v>60</v>
      </c>
      <c r="F134" s="27">
        <f>D117*3.6</f>
        <v>9.2059001107613181</v>
      </c>
      <c r="G134" s="1">
        <v>170</v>
      </c>
      <c r="H134" s="5">
        <f t="shared" si="44"/>
        <v>-9.0660418025336913</v>
      </c>
      <c r="I134" s="5">
        <f t="shared" si="45"/>
        <v>1.5985877780174944</v>
      </c>
      <c r="J134" s="5">
        <f t="shared" si="46"/>
        <v>50.93395819746631</v>
      </c>
      <c r="K134" s="5">
        <f t="shared" si="47"/>
        <v>1.5985877780174944</v>
      </c>
      <c r="L134" s="5">
        <f t="shared" si="48"/>
        <v>50.959038261580957</v>
      </c>
      <c r="M134" s="5">
        <f t="shared" si="49"/>
        <v>1.7976666163880541</v>
      </c>
      <c r="N134" s="7">
        <f t="shared" si="50"/>
        <v>0.17353601938030644</v>
      </c>
      <c r="O134" s="7">
        <f t="shared" si="51"/>
        <v>5.9735360193803064</v>
      </c>
      <c r="P134" s="4">
        <v>10</v>
      </c>
      <c r="Q134" s="10">
        <f>P134/SUM(P117:P135)</f>
        <v>5.5555555555555552E-2</v>
      </c>
      <c r="R134" s="7">
        <f t="shared" si="52"/>
        <v>4.3089497762120326</v>
      </c>
    </row>
    <row r="135" spans="2:18" x14ac:dyDescent="0.25">
      <c r="E135" s="5">
        <f t="shared" si="43"/>
        <v>60</v>
      </c>
      <c r="F135" s="27">
        <f>D117*3.6</f>
        <v>9.2059001107613181</v>
      </c>
      <c r="G135" s="1">
        <v>180</v>
      </c>
      <c r="H135" s="5">
        <f t="shared" si="44"/>
        <v>-9.2059001107613181</v>
      </c>
      <c r="I135" s="5">
        <f t="shared" si="45"/>
        <v>1.1278594296742323E-15</v>
      </c>
      <c r="J135" s="5">
        <f t="shared" si="46"/>
        <v>50.79409988923868</v>
      </c>
      <c r="K135" s="5">
        <f t="shared" si="47"/>
        <v>1.1278594296742323E-15</v>
      </c>
      <c r="L135" s="5">
        <f t="shared" si="48"/>
        <v>50.79409988923868</v>
      </c>
      <c r="M135" s="5">
        <f t="shared" si="49"/>
        <v>1.2722262102346345E-15</v>
      </c>
      <c r="N135" s="7">
        <f t="shared" si="50"/>
        <v>3.8220219807868956E-17</v>
      </c>
      <c r="O135" s="7">
        <f t="shared" si="51"/>
        <v>5.8</v>
      </c>
      <c r="P135" s="4">
        <v>5</v>
      </c>
      <c r="Q135" s="10">
        <f>P135/SUM(P117:P135)</f>
        <v>2.7777777777777776E-2</v>
      </c>
      <c r="R135" s="7">
        <f t="shared" si="52"/>
        <v>4.1567320512878192</v>
      </c>
    </row>
    <row r="136" spans="2:18" x14ac:dyDescent="0.25">
      <c r="R136" s="7">
        <f>SUMPRODUCT(Q117:Q135,R117:R135)</f>
        <v>7.0754365194594371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3">$M$4</f>
        <v>60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69.582885374756316</v>
      </c>
      <c r="K140" s="5">
        <f>I140</f>
        <v>0</v>
      </c>
      <c r="L140" s="5">
        <f>SQRT(J140^2+K140^2)</f>
        <v>69.582885374756316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7.8006422319565454</v>
      </c>
    </row>
    <row r="141" spans="2:18" x14ac:dyDescent="0.25">
      <c r="E141" s="5">
        <f t="shared" si="53"/>
        <v>60</v>
      </c>
      <c r="F141" s="27">
        <f>D140*3.6</f>
        <v>9.5828853747563212</v>
      </c>
      <c r="G141" s="1">
        <v>10</v>
      </c>
      <c r="H141" s="5">
        <f t="shared" ref="H141:H158" si="54">$F141*COS($G141*PI()/180)</f>
        <v>9.4372998132873231</v>
      </c>
      <c r="I141" s="5">
        <f t="shared" ref="I141:I158" si="55">$F141*SIN($G141*PI()/180)</f>
        <v>1.664050582117514</v>
      </c>
      <c r="J141" s="5">
        <f t="shared" ref="J141:J158" si="56">E141+H141</f>
        <v>69.437299813287325</v>
      </c>
      <c r="K141" s="5">
        <f t="shared" ref="K141:K158" si="57">I141</f>
        <v>1.664050582117514</v>
      </c>
      <c r="L141" s="5">
        <f t="shared" ref="L141:L158" si="58">SQRT(J141^2+K141^2)</f>
        <v>69.457236265922631</v>
      </c>
      <c r="M141" s="5">
        <f t="shared" ref="M141:M158" si="59">ATAN(K141/J141)*180/PI()</f>
        <v>1.3728187817131534</v>
      </c>
      <c r="N141" s="7">
        <f t="shared" ref="N141:N158" si="60">$K$2*M141+$K$3*M141*M141+$K$4*M141*M141*M141</f>
        <v>0.11265636375057692</v>
      </c>
      <c r="O141" s="7">
        <f t="shared" ref="O141:O158" si="61">N141+$E$4</f>
        <v>5.9126563637505765</v>
      </c>
      <c r="P141" s="4">
        <v>10</v>
      </c>
      <c r="Q141" s="10">
        <f>P141/SUM(P140:P158)</f>
        <v>5.5555555555555552E-2</v>
      </c>
      <c r="R141" s="7">
        <f t="shared" ref="R141:R158" si="62">O141*(L141^2/E141^2)</f>
        <v>7.9234648455398862</v>
      </c>
    </row>
    <row r="142" spans="2:18" x14ac:dyDescent="0.25">
      <c r="E142" s="5">
        <f t="shared" si="53"/>
        <v>60</v>
      </c>
      <c r="F142" s="27">
        <f>D140*3.6</f>
        <v>9.5828853747563212</v>
      </c>
      <c r="G142" s="1">
        <v>20</v>
      </c>
      <c r="H142" s="5">
        <f t="shared" si="54"/>
        <v>9.0049666724957191</v>
      </c>
      <c r="I142" s="5">
        <f t="shared" si="55"/>
        <v>3.2775398293476115</v>
      </c>
      <c r="J142" s="5">
        <f t="shared" si="56"/>
        <v>69.004966672495726</v>
      </c>
      <c r="K142" s="5">
        <f t="shared" si="57"/>
        <v>3.2775398293476115</v>
      </c>
      <c r="L142" s="5">
        <f t="shared" si="58"/>
        <v>69.082759736458172</v>
      </c>
      <c r="M142" s="5">
        <f t="shared" si="59"/>
        <v>2.7193430135266827</v>
      </c>
      <c r="N142" s="7">
        <f t="shared" si="60"/>
        <v>0.34069681481428121</v>
      </c>
      <c r="O142" s="7">
        <f t="shared" si="61"/>
        <v>6.1406968148142811</v>
      </c>
      <c r="P142" s="4">
        <v>10</v>
      </c>
      <c r="Q142" s="10">
        <f>P142/SUM(P140:P158)</f>
        <v>5.5555555555555552E-2</v>
      </c>
      <c r="R142" s="7">
        <f t="shared" si="62"/>
        <v>8.140564314483445</v>
      </c>
    </row>
    <row r="143" spans="2:18" x14ac:dyDescent="0.25">
      <c r="E143" s="5">
        <f t="shared" si="53"/>
        <v>60</v>
      </c>
      <c r="F143" s="27">
        <f>D140*3.6</f>
        <v>9.5828853747563212</v>
      </c>
      <c r="G143" s="1">
        <v>30</v>
      </c>
      <c r="H143" s="5">
        <f t="shared" si="54"/>
        <v>8.2990221760933345</v>
      </c>
      <c r="I143" s="5">
        <f t="shared" si="55"/>
        <v>4.7914426873781597</v>
      </c>
      <c r="J143" s="5">
        <f t="shared" si="56"/>
        <v>68.299022176093331</v>
      </c>
      <c r="K143" s="5">
        <f t="shared" si="57"/>
        <v>4.7914426873781597</v>
      </c>
      <c r="L143" s="5">
        <f t="shared" si="58"/>
        <v>68.466885084958534</v>
      </c>
      <c r="M143" s="5">
        <f t="shared" si="59"/>
        <v>4.0129475998946331</v>
      </c>
      <c r="N143" s="7">
        <f t="shared" si="60"/>
        <v>0.64021561972746444</v>
      </c>
      <c r="O143" s="7">
        <f t="shared" si="61"/>
        <v>6.4402156197274643</v>
      </c>
      <c r="P143" s="4">
        <v>10</v>
      </c>
      <c r="Q143" s="10">
        <f>P143/SUM(P140:P158)</f>
        <v>5.5555555555555552E-2</v>
      </c>
      <c r="R143" s="7">
        <f t="shared" si="62"/>
        <v>8.3860808884825069</v>
      </c>
    </row>
    <row r="144" spans="2:18" x14ac:dyDescent="0.25">
      <c r="E144" s="5">
        <f t="shared" si="53"/>
        <v>60</v>
      </c>
      <c r="F144" s="27">
        <f>D140*3.6</f>
        <v>9.5828853747563212</v>
      </c>
      <c r="G144" s="1">
        <v>40</v>
      </c>
      <c r="H144" s="5">
        <f t="shared" si="54"/>
        <v>7.3409160903782054</v>
      </c>
      <c r="I144" s="5">
        <f t="shared" si="55"/>
        <v>6.1597599839397112</v>
      </c>
      <c r="J144" s="5">
        <f t="shared" si="56"/>
        <v>67.340916090378201</v>
      </c>
      <c r="K144" s="5">
        <f t="shared" si="57"/>
        <v>6.1597599839397112</v>
      </c>
      <c r="L144" s="5">
        <f t="shared" si="58"/>
        <v>67.622049828078289</v>
      </c>
      <c r="M144" s="5">
        <f t="shared" si="59"/>
        <v>5.2263744848974412</v>
      </c>
      <c r="N144" s="7">
        <f t="shared" si="60"/>
        <v>0.96785137545077393</v>
      </c>
      <c r="O144" s="7">
        <f t="shared" si="61"/>
        <v>6.7678513754507739</v>
      </c>
      <c r="P144" s="4">
        <v>10</v>
      </c>
      <c r="Q144" s="10">
        <f>P144/SUM(P140:P158)</f>
        <v>5.5555555555555552E-2</v>
      </c>
      <c r="R144" s="7">
        <f t="shared" si="62"/>
        <v>8.596565467352951</v>
      </c>
    </row>
    <row r="145" spans="5:18" x14ac:dyDescent="0.25">
      <c r="E145" s="5">
        <f t="shared" si="53"/>
        <v>60</v>
      </c>
      <c r="F145" s="27">
        <f>D140*3.6</f>
        <v>9.5828853747563212</v>
      </c>
      <c r="G145" s="1">
        <v>50</v>
      </c>
      <c r="H145" s="5">
        <f t="shared" si="54"/>
        <v>6.159759983939713</v>
      </c>
      <c r="I145" s="5">
        <f t="shared" si="55"/>
        <v>7.3409160903782054</v>
      </c>
      <c r="J145" s="5">
        <f t="shared" si="56"/>
        <v>66.159759983939708</v>
      </c>
      <c r="K145" s="5">
        <f t="shared" si="57"/>
        <v>7.3409160903782054</v>
      </c>
      <c r="L145" s="5">
        <f t="shared" si="58"/>
        <v>66.565778671765599</v>
      </c>
      <c r="M145" s="5">
        <f t="shared" si="59"/>
        <v>6.3314929771807256</v>
      </c>
      <c r="N145" s="7">
        <f t="shared" si="60"/>
        <v>1.2858472558781133</v>
      </c>
      <c r="O145" s="7">
        <f t="shared" si="61"/>
        <v>7.0858472558781127</v>
      </c>
      <c r="P145" s="4">
        <v>10</v>
      </c>
      <c r="Q145" s="10">
        <f>P145/SUM(P140:P158)</f>
        <v>5.5555555555555552E-2</v>
      </c>
      <c r="R145" s="7">
        <f t="shared" si="62"/>
        <v>8.7215026861553309</v>
      </c>
    </row>
    <row r="146" spans="5:18" x14ac:dyDescent="0.25">
      <c r="E146" s="5">
        <f t="shared" si="53"/>
        <v>60</v>
      </c>
      <c r="F146" s="27">
        <f>D140*3.6</f>
        <v>9.5828853747563212</v>
      </c>
      <c r="G146" s="1">
        <v>60</v>
      </c>
      <c r="H146" s="5">
        <f t="shared" si="54"/>
        <v>4.7914426873781615</v>
      </c>
      <c r="I146" s="5">
        <f t="shared" si="55"/>
        <v>8.2990221760933345</v>
      </c>
      <c r="J146" s="5">
        <f t="shared" si="56"/>
        <v>64.791442687378165</v>
      </c>
      <c r="K146" s="5">
        <f t="shared" si="57"/>
        <v>8.2990221760933345</v>
      </c>
      <c r="L146" s="5">
        <f t="shared" si="58"/>
        <v>65.320783940420512</v>
      </c>
      <c r="M146" s="5">
        <f t="shared" si="59"/>
        <v>7.2991708084573492</v>
      </c>
      <c r="N146" s="7">
        <f t="shared" si="60"/>
        <v>1.5656016256715533</v>
      </c>
      <c r="O146" s="7">
        <f t="shared" si="61"/>
        <v>7.3656016256715535</v>
      </c>
      <c r="P146" s="4">
        <v>10</v>
      </c>
      <c r="Q146" s="10">
        <f>P146/SUM(P140:P158)</f>
        <v>5.5555555555555552E-2</v>
      </c>
      <c r="R146" s="7">
        <f t="shared" si="62"/>
        <v>8.7298845774376108</v>
      </c>
    </row>
    <row r="147" spans="5:18" x14ac:dyDescent="0.25">
      <c r="E147" s="5">
        <f t="shared" si="53"/>
        <v>60</v>
      </c>
      <c r="F147" s="27">
        <f>D140*3.6</f>
        <v>9.5828853747563212</v>
      </c>
      <c r="G147" s="1">
        <v>70</v>
      </c>
      <c r="H147" s="5">
        <f t="shared" si="54"/>
        <v>3.2775398293476128</v>
      </c>
      <c r="I147" s="5">
        <f t="shared" si="55"/>
        <v>9.0049666724957191</v>
      </c>
      <c r="J147" s="5">
        <f t="shared" si="56"/>
        <v>63.27753982934761</v>
      </c>
      <c r="K147" s="5">
        <f t="shared" si="57"/>
        <v>9.0049666724957191</v>
      </c>
      <c r="L147" s="5">
        <f t="shared" si="58"/>
        <v>63.915072335306263</v>
      </c>
      <c r="M147" s="5">
        <f t="shared" si="59"/>
        <v>8.0993247386814708</v>
      </c>
      <c r="N147" s="7">
        <f t="shared" si="60"/>
        <v>1.7891905440124969</v>
      </c>
      <c r="O147" s="7">
        <f t="shared" si="61"/>
        <v>7.5891905440124967</v>
      </c>
      <c r="P147" s="4">
        <v>10</v>
      </c>
      <c r="Q147" s="10">
        <f>P147/SUM(P140:P158)</f>
        <v>5.5555555555555552E-2</v>
      </c>
      <c r="R147" s="7">
        <f t="shared" si="62"/>
        <v>8.6119108559654123</v>
      </c>
    </row>
    <row r="148" spans="5:18" x14ac:dyDescent="0.25">
      <c r="E148" s="5">
        <f t="shared" si="53"/>
        <v>60</v>
      </c>
      <c r="F148" s="27">
        <f>D140*3.6</f>
        <v>9.5828853747563212</v>
      </c>
      <c r="G148" s="1">
        <v>80</v>
      </c>
      <c r="H148" s="5">
        <f t="shared" si="54"/>
        <v>1.6640505821175147</v>
      </c>
      <c r="I148" s="5">
        <f t="shared" si="55"/>
        <v>9.4372998132873231</v>
      </c>
      <c r="J148" s="5">
        <f t="shared" si="56"/>
        <v>61.664050582117511</v>
      </c>
      <c r="K148" s="5">
        <f t="shared" si="57"/>
        <v>9.4372998132873231</v>
      </c>
      <c r="L148" s="5">
        <f t="shared" si="58"/>
        <v>62.382030761749171</v>
      </c>
      <c r="M148" s="5">
        <f t="shared" si="59"/>
        <v>8.7012475548684591</v>
      </c>
      <c r="N148" s="7">
        <f t="shared" si="60"/>
        <v>1.9485128379560241</v>
      </c>
      <c r="O148" s="7">
        <f t="shared" si="61"/>
        <v>7.7485128379560244</v>
      </c>
      <c r="P148" s="4">
        <v>10</v>
      </c>
      <c r="Q148" s="10">
        <f>P148/SUM(P140:P158)</f>
        <v>5.5555555555555552E-2</v>
      </c>
      <c r="R148" s="7">
        <f t="shared" si="62"/>
        <v>8.3759653715776548</v>
      </c>
    </row>
    <row r="149" spans="5:18" x14ac:dyDescent="0.25">
      <c r="E149" s="5">
        <f t="shared" si="53"/>
        <v>60</v>
      </c>
      <c r="F149" s="27">
        <f>D140*3.6</f>
        <v>9.5828853747563212</v>
      </c>
      <c r="G149" s="1">
        <v>90</v>
      </c>
      <c r="H149" s="5">
        <f t="shared" si="54"/>
        <v>5.8702286052245597E-16</v>
      </c>
      <c r="I149" s="5">
        <f t="shared" si="55"/>
        <v>9.5828853747563212</v>
      </c>
      <c r="J149" s="5">
        <f t="shared" si="56"/>
        <v>60</v>
      </c>
      <c r="K149" s="5">
        <f t="shared" si="57"/>
        <v>9.5828853747563212</v>
      </c>
      <c r="L149" s="5">
        <f t="shared" si="58"/>
        <v>60.760445127613394</v>
      </c>
      <c r="M149" s="5">
        <f t="shared" si="59"/>
        <v>9.0743408930111595</v>
      </c>
      <c r="N149" s="7">
        <f t="shared" si="60"/>
        <v>2.0420658163184298</v>
      </c>
      <c r="O149" s="7">
        <f t="shared" si="61"/>
        <v>7.8420658163184296</v>
      </c>
      <c r="P149" s="4">
        <v>10</v>
      </c>
      <c r="Q149" s="10">
        <f>P149/SUM(P140:P158)</f>
        <v>5.5555555555555552E-2</v>
      </c>
      <c r="R149" s="7">
        <f t="shared" si="62"/>
        <v>8.0421075311842447</v>
      </c>
    </row>
    <row r="150" spans="5:18" x14ac:dyDescent="0.25">
      <c r="E150" s="5">
        <f t="shared" si="53"/>
        <v>60</v>
      </c>
      <c r="F150" s="27">
        <f>D140*3.6</f>
        <v>9.5828853747563212</v>
      </c>
      <c r="G150" s="1">
        <v>100</v>
      </c>
      <c r="H150" s="5">
        <f t="shared" si="54"/>
        <v>-1.6640505821175136</v>
      </c>
      <c r="I150" s="5">
        <f t="shared" si="55"/>
        <v>9.4372998132873231</v>
      </c>
      <c r="J150" s="5">
        <f t="shared" si="56"/>
        <v>58.335949417882489</v>
      </c>
      <c r="K150" s="5">
        <f t="shared" si="57"/>
        <v>9.4372998132873231</v>
      </c>
      <c r="L150" s="5">
        <f t="shared" si="58"/>
        <v>59.094378939554119</v>
      </c>
      <c r="M150" s="5">
        <f t="shared" si="59"/>
        <v>9.189412373232658</v>
      </c>
      <c r="N150" s="7">
        <f t="shared" si="60"/>
        <v>2.0699864132599877</v>
      </c>
      <c r="O150" s="7">
        <f t="shared" si="61"/>
        <v>7.869986413259987</v>
      </c>
      <c r="P150" s="4">
        <v>10</v>
      </c>
      <c r="Q150" s="10">
        <f>P150/SUM(P140:P158)</f>
        <v>5.5555555555555552E-2</v>
      </c>
      <c r="R150" s="7">
        <f t="shared" si="62"/>
        <v>7.6342051667348807</v>
      </c>
    </row>
    <row r="151" spans="5:18" x14ac:dyDescent="0.25">
      <c r="E151" s="5">
        <f t="shared" si="53"/>
        <v>60</v>
      </c>
      <c r="F151" s="27">
        <f>D140*3.6</f>
        <v>9.5828853747563212</v>
      </c>
      <c r="G151" s="1">
        <v>110</v>
      </c>
      <c r="H151" s="5">
        <f t="shared" si="54"/>
        <v>-3.2775398293476115</v>
      </c>
      <c r="I151" s="5">
        <f t="shared" si="55"/>
        <v>9.0049666724957191</v>
      </c>
      <c r="J151" s="5">
        <f t="shared" si="56"/>
        <v>56.72246017065239</v>
      </c>
      <c r="K151" s="5">
        <f t="shared" si="57"/>
        <v>9.0049666724957191</v>
      </c>
      <c r="L151" s="5">
        <f t="shared" si="58"/>
        <v>57.432803453984427</v>
      </c>
      <c r="M151" s="5">
        <f t="shared" si="59"/>
        <v>9.0207033652718032</v>
      </c>
      <c r="N151" s="7">
        <f t="shared" si="60"/>
        <v>2.0288948283426151</v>
      </c>
      <c r="O151" s="7">
        <f t="shared" si="61"/>
        <v>7.828894828342615</v>
      </c>
      <c r="P151" s="4">
        <v>10</v>
      </c>
      <c r="Q151" s="10">
        <f>P151/SUM(P140:P158)</f>
        <v>5.5555555555555552E-2</v>
      </c>
      <c r="R151" s="7">
        <f t="shared" si="62"/>
        <v>7.173283413077181</v>
      </c>
    </row>
    <row r="152" spans="5:18" x14ac:dyDescent="0.25">
      <c r="E152" s="5">
        <f t="shared" si="53"/>
        <v>60</v>
      </c>
      <c r="F152" s="27">
        <f>D140*3.6</f>
        <v>9.5828853747563212</v>
      </c>
      <c r="G152" s="1">
        <v>120</v>
      </c>
      <c r="H152" s="5">
        <f t="shared" si="54"/>
        <v>-4.7914426873781588</v>
      </c>
      <c r="I152" s="5">
        <f t="shared" si="55"/>
        <v>8.2990221760933345</v>
      </c>
      <c r="J152" s="5">
        <f t="shared" si="56"/>
        <v>55.208557312621842</v>
      </c>
      <c r="K152" s="5">
        <f t="shared" si="57"/>
        <v>8.2990221760933345</v>
      </c>
      <c r="L152" s="5">
        <f t="shared" si="58"/>
        <v>55.828832780386335</v>
      </c>
      <c r="M152" s="5">
        <f t="shared" si="59"/>
        <v>8.5487688745475374</v>
      </c>
      <c r="N152" s="7">
        <f t="shared" si="60"/>
        <v>1.9090564572927229</v>
      </c>
      <c r="O152" s="7">
        <f t="shared" si="61"/>
        <v>7.7090564572927232</v>
      </c>
      <c r="P152" s="4">
        <v>10</v>
      </c>
      <c r="Q152" s="10">
        <f>P152/SUM(P140:P158)</f>
        <v>5.5555555555555552E-2</v>
      </c>
      <c r="R152" s="7">
        <f t="shared" si="62"/>
        <v>6.6744551896110673</v>
      </c>
    </row>
    <row r="153" spans="5:18" x14ac:dyDescent="0.25">
      <c r="E153" s="5">
        <f t="shared" si="53"/>
        <v>60</v>
      </c>
      <c r="F153" s="27">
        <f>D140*3.6</f>
        <v>9.5828853747563212</v>
      </c>
      <c r="G153" s="1">
        <v>130</v>
      </c>
      <c r="H153" s="5">
        <f t="shared" si="54"/>
        <v>-6.159759983939713</v>
      </c>
      <c r="I153" s="5">
        <f t="shared" si="55"/>
        <v>7.3409160903782054</v>
      </c>
      <c r="J153" s="5">
        <f t="shared" si="56"/>
        <v>53.840240016060285</v>
      </c>
      <c r="K153" s="5">
        <f t="shared" si="57"/>
        <v>7.3409160903782054</v>
      </c>
      <c r="L153" s="5">
        <f t="shared" si="58"/>
        <v>54.338388769202133</v>
      </c>
      <c r="M153" s="5">
        <f t="shared" si="59"/>
        <v>7.7641893581767985</v>
      </c>
      <c r="N153" s="7">
        <f t="shared" si="60"/>
        <v>1.6968705838232641</v>
      </c>
      <c r="O153" s="7">
        <f t="shared" si="61"/>
        <v>7.4968705838232639</v>
      </c>
      <c r="P153" s="4">
        <v>10</v>
      </c>
      <c r="Q153" s="10">
        <f>P153/SUM(P140:P158)</f>
        <v>5.5555555555555552E-2</v>
      </c>
      <c r="R153" s="7">
        <f t="shared" si="62"/>
        <v>6.1488093338146417</v>
      </c>
    </row>
    <row r="154" spans="5:18" x14ac:dyDescent="0.25">
      <c r="E154" s="5">
        <f t="shared" si="53"/>
        <v>60</v>
      </c>
      <c r="F154" s="27">
        <f>D140*3.6</f>
        <v>9.5828853747563212</v>
      </c>
      <c r="G154" s="1">
        <v>140</v>
      </c>
      <c r="H154" s="5">
        <f t="shared" si="54"/>
        <v>-7.3409160903782036</v>
      </c>
      <c r="I154" s="5">
        <f t="shared" si="55"/>
        <v>6.1597599839397139</v>
      </c>
      <c r="J154" s="5">
        <f t="shared" si="56"/>
        <v>52.659083909621799</v>
      </c>
      <c r="K154" s="5">
        <f t="shared" si="57"/>
        <v>6.1597599839397139</v>
      </c>
      <c r="L154" s="5">
        <f t="shared" si="58"/>
        <v>53.018126723417289</v>
      </c>
      <c r="M154" s="5">
        <f t="shared" si="59"/>
        <v>6.6718143743246241</v>
      </c>
      <c r="N154" s="7">
        <f t="shared" si="60"/>
        <v>1.3847519484779642</v>
      </c>
      <c r="O154" s="7">
        <f t="shared" si="61"/>
        <v>7.1847519484779641</v>
      </c>
      <c r="P154" s="4">
        <v>10</v>
      </c>
      <c r="Q154" s="10">
        <f>P154/SUM(P140:P158)</f>
        <v>5.5555555555555552E-2</v>
      </c>
      <c r="R154" s="7">
        <f t="shared" si="62"/>
        <v>5.609937667009528</v>
      </c>
    </row>
    <row r="155" spans="5:18" x14ac:dyDescent="0.25">
      <c r="E155" s="5">
        <f t="shared" si="53"/>
        <v>60</v>
      </c>
      <c r="F155" s="27">
        <f>D140*3.6</f>
        <v>9.5828853747563212</v>
      </c>
      <c r="G155" s="1">
        <v>150</v>
      </c>
      <c r="H155" s="5">
        <f t="shared" si="54"/>
        <v>-8.2990221760933345</v>
      </c>
      <c r="I155" s="5">
        <f t="shared" si="55"/>
        <v>4.7914426873781597</v>
      </c>
      <c r="J155" s="5">
        <f t="shared" si="56"/>
        <v>51.700977823906669</v>
      </c>
      <c r="K155" s="5">
        <f t="shared" si="57"/>
        <v>4.7914426873781597</v>
      </c>
      <c r="L155" s="5">
        <f t="shared" si="58"/>
        <v>51.922529127292322</v>
      </c>
      <c r="M155" s="5">
        <f t="shared" si="59"/>
        <v>5.2948225882022397</v>
      </c>
      <c r="N155" s="7">
        <f t="shared" si="60"/>
        <v>0.98719802681373015</v>
      </c>
      <c r="O155" s="7">
        <f t="shared" si="61"/>
        <v>6.78719802681373</v>
      </c>
      <c r="P155" s="4">
        <v>10</v>
      </c>
      <c r="Q155" s="10">
        <f>P155/SUM(P140:P158)</f>
        <v>5.5555555555555552E-2</v>
      </c>
      <c r="R155" s="7">
        <f t="shared" si="62"/>
        <v>5.0827610953946243</v>
      </c>
    </row>
    <row r="156" spans="5:18" x14ac:dyDescent="0.25">
      <c r="E156" s="5">
        <f t="shared" si="53"/>
        <v>60</v>
      </c>
      <c r="F156" s="27">
        <f>D140*3.6</f>
        <v>9.5828853747563212</v>
      </c>
      <c r="G156" s="1">
        <v>160</v>
      </c>
      <c r="H156" s="5">
        <f t="shared" si="54"/>
        <v>-9.0049666724957191</v>
      </c>
      <c r="I156" s="5">
        <f t="shared" si="55"/>
        <v>3.2775398293476132</v>
      </c>
      <c r="J156" s="5">
        <f t="shared" si="56"/>
        <v>50.995033327504281</v>
      </c>
      <c r="K156" s="5">
        <f t="shared" si="57"/>
        <v>3.2775398293476132</v>
      </c>
      <c r="L156" s="5">
        <f t="shared" si="58"/>
        <v>51.100251383004299</v>
      </c>
      <c r="M156" s="5">
        <f t="shared" si="59"/>
        <v>3.6774416913785117</v>
      </c>
      <c r="N156" s="7">
        <f t="shared" si="60"/>
        <v>0.55654004536358603</v>
      </c>
      <c r="O156" s="7">
        <f t="shared" si="61"/>
        <v>6.3565400453635856</v>
      </c>
      <c r="P156" s="4">
        <v>10</v>
      </c>
      <c r="Q156" s="10">
        <f>P156/SUM(P140:P158)</f>
        <v>5.5555555555555552E-2</v>
      </c>
      <c r="R156" s="7">
        <f t="shared" si="62"/>
        <v>4.6106734000851084</v>
      </c>
    </row>
    <row r="157" spans="5:18" x14ac:dyDescent="0.25">
      <c r="E157" s="5">
        <f t="shared" si="53"/>
        <v>60</v>
      </c>
      <c r="F157" s="27">
        <f>D140*3.6</f>
        <v>9.5828853747563212</v>
      </c>
      <c r="G157" s="1">
        <v>170</v>
      </c>
      <c r="H157" s="5">
        <f t="shared" si="54"/>
        <v>-9.4372998132873231</v>
      </c>
      <c r="I157" s="5">
        <f t="shared" si="55"/>
        <v>1.6640505821175133</v>
      </c>
      <c r="J157" s="5">
        <f t="shared" si="56"/>
        <v>50.562700186712675</v>
      </c>
      <c r="K157" s="5">
        <f t="shared" si="57"/>
        <v>1.6640505821175133</v>
      </c>
      <c r="L157" s="5">
        <f t="shared" si="58"/>
        <v>50.590075257022889</v>
      </c>
      <c r="M157" s="5">
        <f t="shared" si="59"/>
        <v>1.8849601565785294</v>
      </c>
      <c r="N157" s="7">
        <f t="shared" si="60"/>
        <v>0.18738835539825341</v>
      </c>
      <c r="O157" s="7">
        <f t="shared" si="61"/>
        <v>5.9873883553982532</v>
      </c>
      <c r="P157" s="4">
        <v>10</v>
      </c>
      <c r="Q157" s="10">
        <f>P157/SUM(P140:P158)</f>
        <v>5.5555555555555552E-2</v>
      </c>
      <c r="R157" s="7">
        <f t="shared" si="62"/>
        <v>4.2566268339962701</v>
      </c>
    </row>
    <row r="158" spans="5:18" x14ac:dyDescent="0.25">
      <c r="E158" s="5">
        <f t="shared" si="53"/>
        <v>60</v>
      </c>
      <c r="F158" s="27">
        <f>D140*3.6</f>
        <v>9.5828853747563212</v>
      </c>
      <c r="G158" s="1">
        <v>180</v>
      </c>
      <c r="H158" s="5">
        <f t="shared" si="54"/>
        <v>-9.5828853747563212</v>
      </c>
      <c r="I158" s="5">
        <f t="shared" si="55"/>
        <v>1.1740457210449119E-15</v>
      </c>
      <c r="J158" s="5">
        <f t="shared" si="56"/>
        <v>50.417114625243677</v>
      </c>
      <c r="K158" s="5">
        <f t="shared" si="57"/>
        <v>1.1740457210449119E-15</v>
      </c>
      <c r="L158" s="5">
        <f t="shared" si="58"/>
        <v>50.417114625243677</v>
      </c>
      <c r="M158" s="5">
        <f t="shared" si="59"/>
        <v>1.3342267853144107E-15</v>
      </c>
      <c r="N158" s="7">
        <f t="shared" si="60"/>
        <v>4.0082841084415602E-17</v>
      </c>
      <c r="O158" s="7">
        <f t="shared" si="61"/>
        <v>5.8</v>
      </c>
      <c r="P158" s="4">
        <v>5</v>
      </c>
      <c r="Q158" s="10">
        <f>P158/SUM(P140:P158)</f>
        <v>2.7777777777777776E-2</v>
      </c>
      <c r="R158" s="7">
        <f t="shared" si="62"/>
        <v>4.0952598870507684</v>
      </c>
    </row>
    <row r="159" spans="5:18" x14ac:dyDescent="0.25">
      <c r="R159" s="7">
        <f>SUMPRODUCT(Q140:Q158,R140:R158)</f>
        <v>7.1481527609670001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3">$M$4</f>
        <v>60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69.908466076193378</v>
      </c>
      <c r="K163" s="5">
        <f>I163</f>
        <v>0</v>
      </c>
      <c r="L163" s="5">
        <f>SQRT(J163^2+K163^2)</f>
        <v>69.908466076193378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7.873811958036784</v>
      </c>
    </row>
    <row r="164" spans="2:18" x14ac:dyDescent="0.25">
      <c r="E164" s="5">
        <f t="shared" si="63"/>
        <v>60</v>
      </c>
      <c r="F164" s="27">
        <f>D163*3.6</f>
        <v>9.9084660761933794</v>
      </c>
      <c r="G164" s="1">
        <v>10</v>
      </c>
      <c r="H164" s="5">
        <f t="shared" ref="H164:H181" si="64">$F164*COS($G164*PI()/180)</f>
        <v>9.7579342122936907</v>
      </c>
      <c r="I164" s="5">
        <f t="shared" ref="I164:I181" si="65">$F164*SIN($G164*PI()/180)</f>
        <v>1.7205870776055801</v>
      </c>
      <c r="J164" s="5">
        <f t="shared" ref="J164:J181" si="66">E164+H164</f>
        <v>69.757934212293691</v>
      </c>
      <c r="K164" s="5">
        <f t="shared" ref="K164:K181" si="67">I164</f>
        <v>1.7205870776055801</v>
      </c>
      <c r="L164" s="5">
        <f t="shared" ref="L164:L181" si="68">SQRT(J164^2+K164^2)</f>
        <v>69.779150220236403</v>
      </c>
      <c r="M164" s="5">
        <f t="shared" ref="M164:M181" si="69">ATAN(K164/J164)*180/PI()</f>
        <v>1.4129201903183266</v>
      </c>
      <c r="N164" s="7">
        <f t="shared" ref="N164:N181" si="70">$K$2*M164+$K$3*M164*M164+$K$4*M164*M164*M164</f>
        <v>0.11792366394302591</v>
      </c>
      <c r="O164" s="7">
        <f t="shared" ref="O164:O181" si="71">N164+$E$4</f>
        <v>5.9179236639430259</v>
      </c>
      <c r="P164" s="4">
        <v>10</v>
      </c>
      <c r="Q164" s="10">
        <f>P164/SUM(P163:P181)</f>
        <v>5.5555555555555552E-2</v>
      </c>
      <c r="R164" s="7">
        <f t="shared" ref="R164:R181" si="72">O164*(L164^2/E164^2)</f>
        <v>8.004205138481133</v>
      </c>
    </row>
    <row r="165" spans="2:18" x14ac:dyDescent="0.25">
      <c r="E165" s="5">
        <f t="shared" si="63"/>
        <v>60</v>
      </c>
      <c r="F165" s="27">
        <f>D163*3.6</f>
        <v>9.9084660761933794</v>
      </c>
      <c r="G165" s="1">
        <v>20</v>
      </c>
      <c r="H165" s="5">
        <f t="shared" si="64"/>
        <v>9.3109124551064237</v>
      </c>
      <c r="I165" s="5">
        <f t="shared" si="65"/>
        <v>3.3888949875171859</v>
      </c>
      <c r="J165" s="5">
        <f t="shared" si="66"/>
        <v>69.310912455106418</v>
      </c>
      <c r="K165" s="5">
        <f t="shared" si="67"/>
        <v>3.3888949875171859</v>
      </c>
      <c r="L165" s="5">
        <f t="shared" si="68"/>
        <v>69.393711491718364</v>
      </c>
      <c r="M165" s="5">
        <f t="shared" si="69"/>
        <v>2.799196625995326</v>
      </c>
      <c r="N165" s="7">
        <f t="shared" si="70"/>
        <v>0.35719761557101881</v>
      </c>
      <c r="O165" s="7">
        <f t="shared" si="71"/>
        <v>6.1571976155710182</v>
      </c>
      <c r="P165" s="4">
        <v>10</v>
      </c>
      <c r="Q165" s="10">
        <f>P165/SUM(P163:P181)</f>
        <v>5.5555555555555552E-2</v>
      </c>
      <c r="R165" s="7">
        <f t="shared" si="72"/>
        <v>8.2360850756606414</v>
      </c>
    </row>
    <row r="166" spans="2:18" x14ac:dyDescent="0.25">
      <c r="E166" s="5">
        <f t="shared" si="63"/>
        <v>60</v>
      </c>
      <c r="F166" s="27">
        <f>D163*3.6</f>
        <v>9.9084660761933794</v>
      </c>
      <c r="G166" s="1">
        <v>30</v>
      </c>
      <c r="H166" s="5">
        <f t="shared" si="64"/>
        <v>8.5809833345197841</v>
      </c>
      <c r="I166" s="5">
        <f t="shared" si="65"/>
        <v>4.9542330380966888</v>
      </c>
      <c r="J166" s="5">
        <f t="shared" si="66"/>
        <v>68.580983334519786</v>
      </c>
      <c r="K166" s="5">
        <f t="shared" si="67"/>
        <v>4.9542330380966888</v>
      </c>
      <c r="L166" s="5">
        <f t="shared" si="68"/>
        <v>68.759695317281981</v>
      </c>
      <c r="M166" s="5">
        <f t="shared" si="69"/>
        <v>4.1318220003509243</v>
      </c>
      <c r="N166" s="7">
        <f t="shared" si="70"/>
        <v>0.67070758628093796</v>
      </c>
      <c r="O166" s="7">
        <f t="shared" si="71"/>
        <v>6.4707075862809376</v>
      </c>
      <c r="P166" s="4">
        <v>10</v>
      </c>
      <c r="Q166" s="10">
        <f>P166/SUM(P163:P181)</f>
        <v>5.5555555555555552E-2</v>
      </c>
      <c r="R166" s="7">
        <f t="shared" si="72"/>
        <v>8.4980084927629918</v>
      </c>
    </row>
    <row r="167" spans="2:18" x14ac:dyDescent="0.25">
      <c r="E167" s="5">
        <f t="shared" si="63"/>
        <v>60</v>
      </c>
      <c r="F167" s="27">
        <f>D163*3.6</f>
        <v>9.9084660761933794</v>
      </c>
      <c r="G167" s="1">
        <v>40</v>
      </c>
      <c r="H167" s="5">
        <f t="shared" si="64"/>
        <v>7.5903253775008421</v>
      </c>
      <c r="I167" s="5">
        <f t="shared" si="65"/>
        <v>6.3690392247765049</v>
      </c>
      <c r="J167" s="5">
        <f t="shared" si="66"/>
        <v>67.590325377500847</v>
      </c>
      <c r="K167" s="5">
        <f t="shared" si="67"/>
        <v>6.3690392247765049</v>
      </c>
      <c r="L167" s="5">
        <f t="shared" si="68"/>
        <v>67.889739617140791</v>
      </c>
      <c r="M167" s="5">
        <f t="shared" si="69"/>
        <v>5.3830885950881866</v>
      </c>
      <c r="N167" s="7">
        <f t="shared" si="70"/>
        <v>1.0122421590642108</v>
      </c>
      <c r="O167" s="7">
        <f t="shared" si="71"/>
        <v>6.8122421590642102</v>
      </c>
      <c r="P167" s="4">
        <v>10</v>
      </c>
      <c r="Q167" s="10">
        <f>P167/SUM(P163:P181)</f>
        <v>5.5555555555555552E-2</v>
      </c>
      <c r="R167" s="7">
        <f t="shared" si="72"/>
        <v>8.7215939400141558</v>
      </c>
    </row>
    <row r="168" spans="2:18" x14ac:dyDescent="0.25">
      <c r="E168" s="5">
        <f t="shared" si="63"/>
        <v>60</v>
      </c>
      <c r="F168" s="27">
        <f>D163*3.6</f>
        <v>9.9084660761933794</v>
      </c>
      <c r="G168" s="1">
        <v>50</v>
      </c>
      <c r="H168" s="5">
        <f t="shared" si="64"/>
        <v>6.3690392247765057</v>
      </c>
      <c r="I168" s="5">
        <f t="shared" si="65"/>
        <v>7.5903253775008421</v>
      </c>
      <c r="J168" s="5">
        <f t="shared" si="66"/>
        <v>66.3690392247765</v>
      </c>
      <c r="K168" s="5">
        <f t="shared" si="67"/>
        <v>7.5903253775008421</v>
      </c>
      <c r="L168" s="5">
        <f t="shared" si="68"/>
        <v>66.801664701983697</v>
      </c>
      <c r="M168" s="5">
        <f t="shared" si="69"/>
        <v>6.5243116199935907</v>
      </c>
      <c r="N168" s="7">
        <f t="shared" si="70"/>
        <v>1.3419065804292147</v>
      </c>
      <c r="O168" s="7">
        <f t="shared" si="71"/>
        <v>7.1419065804292146</v>
      </c>
      <c r="P168" s="4">
        <v>10</v>
      </c>
      <c r="Q168" s="10">
        <f>P168/SUM(P163:P181)</f>
        <v>5.5555555555555552E-2</v>
      </c>
      <c r="R168" s="7">
        <f t="shared" si="72"/>
        <v>8.8529137858774636</v>
      </c>
    </row>
    <row r="169" spans="2:18" x14ac:dyDescent="0.25">
      <c r="E169" s="5">
        <f t="shared" si="63"/>
        <v>60</v>
      </c>
      <c r="F169" s="27">
        <f>D163*3.6</f>
        <v>9.9084660761933794</v>
      </c>
      <c r="G169" s="1">
        <v>60</v>
      </c>
      <c r="H169" s="5">
        <f t="shared" si="64"/>
        <v>4.9542330380966906</v>
      </c>
      <c r="I169" s="5">
        <f t="shared" si="65"/>
        <v>8.5809833345197841</v>
      </c>
      <c r="J169" s="5">
        <f t="shared" si="66"/>
        <v>64.954233038096689</v>
      </c>
      <c r="K169" s="5">
        <f t="shared" si="67"/>
        <v>8.5809833345197841</v>
      </c>
      <c r="L169" s="5">
        <f t="shared" si="68"/>
        <v>65.518590221056172</v>
      </c>
      <c r="M169" s="5">
        <f t="shared" si="69"/>
        <v>7.5256604621653551</v>
      </c>
      <c r="N169" s="7">
        <f t="shared" si="70"/>
        <v>1.6299310891797565</v>
      </c>
      <c r="O169" s="7">
        <f t="shared" si="71"/>
        <v>7.4299310891797568</v>
      </c>
      <c r="P169" s="4">
        <v>10</v>
      </c>
      <c r="Q169" s="10">
        <f>P169/SUM(P163:P181)</f>
        <v>5.5555555555555552E-2</v>
      </c>
      <c r="R169" s="7">
        <f t="shared" si="72"/>
        <v>8.8595440764308524</v>
      </c>
    </row>
    <row r="170" spans="2:18" x14ac:dyDescent="0.25">
      <c r="E170" s="5">
        <f t="shared" si="63"/>
        <v>60</v>
      </c>
      <c r="F170" s="27">
        <f>D163*3.6</f>
        <v>9.9084660761933794</v>
      </c>
      <c r="G170" s="1">
        <v>70</v>
      </c>
      <c r="H170" s="5">
        <f t="shared" si="64"/>
        <v>3.3888949875171872</v>
      </c>
      <c r="I170" s="5">
        <f t="shared" si="65"/>
        <v>9.310912455106422</v>
      </c>
      <c r="J170" s="5">
        <f t="shared" si="66"/>
        <v>63.38889498751719</v>
      </c>
      <c r="K170" s="5">
        <f t="shared" si="67"/>
        <v>9.310912455106422</v>
      </c>
      <c r="L170" s="5">
        <f t="shared" si="68"/>
        <v>64.069065066419824</v>
      </c>
      <c r="M170" s="5">
        <f t="shared" si="69"/>
        <v>8.3561679770030182</v>
      </c>
      <c r="N170" s="7">
        <f t="shared" si="70"/>
        <v>1.8583056445603405</v>
      </c>
      <c r="O170" s="7">
        <f t="shared" si="71"/>
        <v>7.6583056445603406</v>
      </c>
      <c r="P170" s="4">
        <v>10</v>
      </c>
      <c r="Q170" s="10">
        <f>P170/SUM(P163:P181)</f>
        <v>5.5555555555555552E-2</v>
      </c>
      <c r="R170" s="7">
        <f t="shared" si="72"/>
        <v>8.7322662188262701</v>
      </c>
    </row>
    <row r="171" spans="2:18" x14ac:dyDescent="0.25">
      <c r="E171" s="5">
        <f t="shared" si="63"/>
        <v>60</v>
      </c>
      <c r="F171" s="27">
        <f>D163*3.6</f>
        <v>9.9084660761933794</v>
      </c>
      <c r="G171" s="1">
        <v>80</v>
      </c>
      <c r="H171" s="5">
        <f t="shared" si="64"/>
        <v>1.7205870776055807</v>
      </c>
      <c r="I171" s="5">
        <f t="shared" si="65"/>
        <v>9.7579342122936907</v>
      </c>
      <c r="J171" s="5">
        <f t="shared" si="66"/>
        <v>61.720587077605579</v>
      </c>
      <c r="K171" s="5">
        <f t="shared" si="67"/>
        <v>9.7579342122936907</v>
      </c>
      <c r="L171" s="5">
        <f t="shared" si="68"/>
        <v>62.48718388034257</v>
      </c>
      <c r="M171" s="5">
        <f t="shared" si="69"/>
        <v>8.9840188350881505</v>
      </c>
      <c r="N171" s="7">
        <f t="shared" si="70"/>
        <v>2.0198308725837517</v>
      </c>
      <c r="O171" s="7">
        <f t="shared" si="71"/>
        <v>7.8198308725837515</v>
      </c>
      <c r="P171" s="4">
        <v>10</v>
      </c>
      <c r="Q171" s="10">
        <f>P171/SUM(P163:P181)</f>
        <v>5.5555555555555552E-2</v>
      </c>
      <c r="R171" s="7">
        <f t="shared" si="72"/>
        <v>8.4815800401221857</v>
      </c>
    </row>
    <row r="172" spans="2:18" x14ac:dyDescent="0.25">
      <c r="E172" s="5">
        <f t="shared" si="63"/>
        <v>60</v>
      </c>
      <c r="F172" s="27">
        <f>D163*3.6</f>
        <v>9.9084660761933794</v>
      </c>
      <c r="G172" s="1">
        <v>90</v>
      </c>
      <c r="H172" s="5">
        <f t="shared" si="64"/>
        <v>6.0696709518813979E-16</v>
      </c>
      <c r="I172" s="5">
        <f t="shared" si="65"/>
        <v>9.9084660761933794</v>
      </c>
      <c r="J172" s="5">
        <f t="shared" si="66"/>
        <v>60</v>
      </c>
      <c r="K172" s="5">
        <f t="shared" si="67"/>
        <v>9.9084660761933794</v>
      </c>
      <c r="L172" s="5">
        <f t="shared" si="68"/>
        <v>60.812644244294091</v>
      </c>
      <c r="M172" s="5">
        <f t="shared" si="69"/>
        <v>9.377255158031236</v>
      </c>
      <c r="N172" s="7">
        <f t="shared" si="70"/>
        <v>2.1145364954119126</v>
      </c>
      <c r="O172" s="7">
        <f t="shared" si="71"/>
        <v>7.9145364954119124</v>
      </c>
      <c r="P172" s="4">
        <v>10</v>
      </c>
      <c r="Q172" s="10">
        <f>P172/SUM(P163:P181)</f>
        <v>5.5555555555555552E-2</v>
      </c>
      <c r="R172" s="7">
        <f t="shared" si="72"/>
        <v>8.1303784369540377</v>
      </c>
    </row>
    <row r="173" spans="2:18" x14ac:dyDescent="0.25">
      <c r="E173" s="5">
        <f t="shared" si="63"/>
        <v>60</v>
      </c>
      <c r="F173" s="27">
        <f>D163*3.6</f>
        <v>9.9084660761933794</v>
      </c>
      <c r="G173" s="1">
        <v>100</v>
      </c>
      <c r="H173" s="5">
        <f t="shared" si="64"/>
        <v>-1.7205870776055796</v>
      </c>
      <c r="I173" s="5">
        <f t="shared" si="65"/>
        <v>9.7579342122936907</v>
      </c>
      <c r="J173" s="5">
        <f t="shared" si="66"/>
        <v>58.279412922394421</v>
      </c>
      <c r="K173" s="5">
        <f t="shared" si="67"/>
        <v>9.7579342122936907</v>
      </c>
      <c r="L173" s="5">
        <f t="shared" si="68"/>
        <v>59.090669742950162</v>
      </c>
      <c r="M173" s="5">
        <f t="shared" si="69"/>
        <v>9.5050735041653116</v>
      </c>
      <c r="N173" s="7">
        <f t="shared" si="70"/>
        <v>2.1440851480104275</v>
      </c>
      <c r="O173" s="7">
        <f t="shared" si="71"/>
        <v>7.9440851480104273</v>
      </c>
      <c r="P173" s="4">
        <v>10</v>
      </c>
      <c r="Q173" s="10">
        <f>P173/SUM(P163:P181)</f>
        <v>5.5555555555555552E-2</v>
      </c>
      <c r="R173" s="7">
        <f t="shared" si="72"/>
        <v>7.7051165864586366</v>
      </c>
    </row>
    <row r="174" spans="2:18" x14ac:dyDescent="0.25">
      <c r="E174" s="5">
        <f t="shared" si="63"/>
        <v>60</v>
      </c>
      <c r="F174" s="27">
        <f>D163*3.6</f>
        <v>9.9084660761933794</v>
      </c>
      <c r="G174" s="1">
        <v>110</v>
      </c>
      <c r="H174" s="5">
        <f t="shared" si="64"/>
        <v>-3.3888949875171859</v>
      </c>
      <c r="I174" s="5">
        <f t="shared" si="65"/>
        <v>9.3109124551064237</v>
      </c>
      <c r="J174" s="5">
        <f t="shared" si="66"/>
        <v>56.611105012482817</v>
      </c>
      <c r="K174" s="5">
        <f t="shared" si="67"/>
        <v>9.3109124551064237</v>
      </c>
      <c r="L174" s="5">
        <f t="shared" si="68"/>
        <v>57.371685538085885</v>
      </c>
      <c r="M174" s="5">
        <f t="shared" si="69"/>
        <v>9.3399034331447055</v>
      </c>
      <c r="N174" s="7">
        <f t="shared" si="70"/>
        <v>2.1057825917191981</v>
      </c>
      <c r="O174" s="7">
        <f t="shared" si="71"/>
        <v>7.9057825917191984</v>
      </c>
      <c r="P174" s="4">
        <v>10</v>
      </c>
      <c r="Q174" s="10">
        <f>P174/SUM(P163:P181)</f>
        <v>5.5555555555555552E-2</v>
      </c>
      <c r="R174" s="7">
        <f t="shared" si="72"/>
        <v>7.2283235671980561</v>
      </c>
    </row>
    <row r="175" spans="2:18" x14ac:dyDescent="0.25">
      <c r="E175" s="5">
        <f t="shared" si="63"/>
        <v>60</v>
      </c>
      <c r="F175" s="27">
        <f>D163*3.6</f>
        <v>9.9084660761933794</v>
      </c>
      <c r="G175" s="1">
        <v>120</v>
      </c>
      <c r="H175" s="5">
        <f t="shared" si="64"/>
        <v>-4.9542330380966879</v>
      </c>
      <c r="I175" s="5">
        <f t="shared" si="65"/>
        <v>8.5809833345197841</v>
      </c>
      <c r="J175" s="5">
        <f t="shared" si="66"/>
        <v>55.045766961903311</v>
      </c>
      <c r="K175" s="5">
        <f t="shared" si="67"/>
        <v>8.5809833345197841</v>
      </c>
      <c r="L175" s="5">
        <f t="shared" si="68"/>
        <v>55.710589077943453</v>
      </c>
      <c r="M175" s="5">
        <f t="shared" si="69"/>
        <v>8.8604202240100065</v>
      </c>
      <c r="N175" s="7">
        <f t="shared" si="70"/>
        <v>1.9889673123691918</v>
      </c>
      <c r="O175" s="7">
        <f t="shared" si="71"/>
        <v>7.7889673123691914</v>
      </c>
      <c r="P175" s="4">
        <v>10</v>
      </c>
      <c r="Q175" s="10">
        <f>P175/SUM(P163:P181)</f>
        <v>5.5555555555555552E-2</v>
      </c>
      <c r="R175" s="7">
        <f t="shared" si="72"/>
        <v>6.7151061437526378</v>
      </c>
    </row>
    <row r="176" spans="2:18" x14ac:dyDescent="0.25">
      <c r="E176" s="5">
        <f t="shared" si="63"/>
        <v>60</v>
      </c>
      <c r="F176" s="27">
        <f>D163*3.6</f>
        <v>9.9084660761933794</v>
      </c>
      <c r="G176" s="1">
        <v>130</v>
      </c>
      <c r="H176" s="5">
        <f t="shared" si="64"/>
        <v>-6.3690392247765057</v>
      </c>
      <c r="I176" s="5">
        <f t="shared" si="65"/>
        <v>7.5903253775008421</v>
      </c>
      <c r="J176" s="5">
        <f t="shared" si="66"/>
        <v>53.630960775223492</v>
      </c>
      <c r="K176" s="5">
        <f t="shared" si="67"/>
        <v>7.5903253775008421</v>
      </c>
      <c r="L176" s="5">
        <f t="shared" si="68"/>
        <v>54.165422485289398</v>
      </c>
      <c r="M176" s="5">
        <f t="shared" si="69"/>
        <v>8.0555021017240005</v>
      </c>
      <c r="N176" s="7">
        <f t="shared" si="70"/>
        <v>1.7772480208035224</v>
      </c>
      <c r="O176" s="7">
        <f t="shared" si="71"/>
        <v>7.5772480208035224</v>
      </c>
      <c r="P176" s="4">
        <v>10</v>
      </c>
      <c r="Q176" s="10">
        <f>P176/SUM(P163:P181)</f>
        <v>5.5555555555555552E-2</v>
      </c>
      <c r="R176" s="7">
        <f t="shared" si="72"/>
        <v>6.1752319095926511</v>
      </c>
    </row>
    <row r="177" spans="2:18" x14ac:dyDescent="0.25">
      <c r="E177" s="5">
        <f t="shared" si="63"/>
        <v>60</v>
      </c>
      <c r="F177" s="27">
        <f>D163*3.6</f>
        <v>9.9084660761933794</v>
      </c>
      <c r="G177" s="1">
        <v>140</v>
      </c>
      <c r="H177" s="5">
        <f t="shared" si="64"/>
        <v>-7.5903253775008412</v>
      </c>
      <c r="I177" s="5">
        <f t="shared" si="65"/>
        <v>6.3690392247765075</v>
      </c>
      <c r="J177" s="5">
        <f t="shared" si="66"/>
        <v>52.409674622499161</v>
      </c>
      <c r="K177" s="5">
        <f t="shared" si="67"/>
        <v>6.3690392247765075</v>
      </c>
      <c r="L177" s="5">
        <f t="shared" si="68"/>
        <v>52.795252198308269</v>
      </c>
      <c r="M177" s="5">
        <f t="shared" si="69"/>
        <v>6.9288434432491393</v>
      </c>
      <c r="N177" s="7">
        <f t="shared" si="70"/>
        <v>1.459198538615277</v>
      </c>
      <c r="O177" s="7">
        <f t="shared" si="71"/>
        <v>7.2591985386152764</v>
      </c>
      <c r="P177" s="4">
        <v>10</v>
      </c>
      <c r="Q177" s="10">
        <f>P177/SUM(P163:P181)</f>
        <v>5.5555555555555552E-2</v>
      </c>
      <c r="R177" s="7">
        <f t="shared" si="72"/>
        <v>5.6205124135279219</v>
      </c>
    </row>
    <row r="178" spans="2:18" x14ac:dyDescent="0.25">
      <c r="E178" s="5">
        <f t="shared" si="63"/>
        <v>60</v>
      </c>
      <c r="F178" s="27">
        <f>D163*3.6</f>
        <v>9.9084660761933794</v>
      </c>
      <c r="G178" s="1">
        <v>150</v>
      </c>
      <c r="H178" s="5">
        <f t="shared" si="64"/>
        <v>-8.5809833345197841</v>
      </c>
      <c r="I178" s="5">
        <f t="shared" si="65"/>
        <v>4.9542330380966888</v>
      </c>
      <c r="J178" s="5">
        <f t="shared" si="66"/>
        <v>51.419016665480214</v>
      </c>
      <c r="K178" s="5">
        <f t="shared" si="67"/>
        <v>4.9542330380966888</v>
      </c>
      <c r="L178" s="5">
        <f t="shared" si="68"/>
        <v>51.657136001144124</v>
      </c>
      <c r="M178" s="5">
        <f t="shared" si="69"/>
        <v>5.5034720835922597</v>
      </c>
      <c r="N178" s="7">
        <f t="shared" si="70"/>
        <v>1.0465586519418131</v>
      </c>
      <c r="O178" s="7">
        <f t="shared" si="71"/>
        <v>6.8465586519418125</v>
      </c>
      <c r="P178" s="4">
        <v>10</v>
      </c>
      <c r="Q178" s="10">
        <f>P178/SUM(P163:P181)</f>
        <v>5.5555555555555552E-2</v>
      </c>
      <c r="R178" s="7">
        <f t="shared" si="72"/>
        <v>5.0749349570284448</v>
      </c>
    </row>
    <row r="179" spans="2:18" x14ac:dyDescent="0.25">
      <c r="E179" s="5">
        <f t="shared" si="63"/>
        <v>60</v>
      </c>
      <c r="F179" s="27">
        <f>D163*3.6</f>
        <v>9.9084660761933794</v>
      </c>
      <c r="G179" s="1">
        <v>160</v>
      </c>
      <c r="H179" s="5">
        <f t="shared" si="64"/>
        <v>-9.310912455106422</v>
      </c>
      <c r="I179" s="5">
        <f t="shared" si="65"/>
        <v>3.3888949875171877</v>
      </c>
      <c r="J179" s="5">
        <f t="shared" si="66"/>
        <v>50.689087544893582</v>
      </c>
      <c r="K179" s="5">
        <f t="shared" si="67"/>
        <v>3.3888949875171877</v>
      </c>
      <c r="L179" s="5">
        <f t="shared" si="68"/>
        <v>50.802246066195778</v>
      </c>
      <c r="M179" s="5">
        <f t="shared" si="69"/>
        <v>3.8249032266076952</v>
      </c>
      <c r="N179" s="7">
        <f t="shared" si="70"/>
        <v>0.59286543379907986</v>
      </c>
      <c r="O179" s="7">
        <f t="shared" si="71"/>
        <v>6.3928654337990798</v>
      </c>
      <c r="P179" s="4">
        <v>10</v>
      </c>
      <c r="Q179" s="10">
        <f>P179/SUM(P163:P181)</f>
        <v>5.5555555555555552E-2</v>
      </c>
      <c r="R179" s="7">
        <f t="shared" si="72"/>
        <v>4.583095316473023</v>
      </c>
    </row>
    <row r="180" spans="2:18" x14ac:dyDescent="0.25">
      <c r="E180" s="5">
        <f t="shared" si="63"/>
        <v>60</v>
      </c>
      <c r="F180" s="27">
        <f>D163*3.6</f>
        <v>9.9084660761933794</v>
      </c>
      <c r="G180" s="1">
        <v>170</v>
      </c>
      <c r="H180" s="5">
        <f t="shared" si="64"/>
        <v>-9.7579342122936907</v>
      </c>
      <c r="I180" s="5">
        <f t="shared" si="65"/>
        <v>1.7205870776055794</v>
      </c>
      <c r="J180" s="5">
        <f t="shared" si="66"/>
        <v>50.242065787706309</v>
      </c>
      <c r="K180" s="5">
        <f t="shared" si="67"/>
        <v>1.7205870776055794</v>
      </c>
      <c r="L180" s="5">
        <f t="shared" si="68"/>
        <v>50.27151872092022</v>
      </c>
      <c r="M180" s="5">
        <f t="shared" si="69"/>
        <v>1.9613816578490326</v>
      </c>
      <c r="N180" s="7">
        <f t="shared" si="70"/>
        <v>0.19987570949916092</v>
      </c>
      <c r="O180" s="7">
        <f t="shared" si="71"/>
        <v>5.999875709499161</v>
      </c>
      <c r="P180" s="4">
        <v>10</v>
      </c>
      <c r="Q180" s="10">
        <f>P180/SUM(P163:P181)</f>
        <v>5.5555555555555552E-2</v>
      </c>
      <c r="R180" s="7">
        <f t="shared" si="72"/>
        <v>4.2119554046978109</v>
      </c>
    </row>
    <row r="181" spans="2:18" x14ac:dyDescent="0.25">
      <c r="E181" s="5">
        <f t="shared" si="63"/>
        <v>60</v>
      </c>
      <c r="F181" s="27">
        <f>D163*3.6</f>
        <v>9.9084660761933794</v>
      </c>
      <c r="G181" s="1">
        <v>180</v>
      </c>
      <c r="H181" s="5">
        <f t="shared" si="64"/>
        <v>-9.9084660761933794</v>
      </c>
      <c r="I181" s="5">
        <f t="shared" si="65"/>
        <v>1.2139341903762796E-15</v>
      </c>
      <c r="J181" s="5">
        <f t="shared" si="66"/>
        <v>50.091533923806622</v>
      </c>
      <c r="K181" s="5">
        <f t="shared" si="67"/>
        <v>1.2139341903762796E-15</v>
      </c>
      <c r="L181" s="5">
        <f t="shared" si="68"/>
        <v>50.091533923806622</v>
      </c>
      <c r="M181" s="5">
        <f t="shared" si="69"/>
        <v>1.3885241729867518E-15</v>
      </c>
      <c r="N181" s="7">
        <f t="shared" si="70"/>
        <v>4.1714043204868078E-17</v>
      </c>
      <c r="O181" s="7">
        <f t="shared" si="71"/>
        <v>5.8</v>
      </c>
      <c r="P181" s="4">
        <v>5</v>
      </c>
      <c r="Q181" s="10">
        <f>P181/SUM(P163:P181)</f>
        <v>2.7777777777777776E-2</v>
      </c>
      <c r="R181" s="7">
        <f t="shared" si="72"/>
        <v>4.0425384085753455</v>
      </c>
    </row>
    <row r="182" spans="2:18" x14ac:dyDescent="0.25">
      <c r="R182" s="7">
        <f>SUMPRODUCT(Q163:Q181,R163:R181)</f>
        <v>7.2105014826202778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3">$M$4</f>
        <v>60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70.196145121984941</v>
      </c>
      <c r="K186" s="5">
        <f>I186</f>
        <v>0</v>
      </c>
      <c r="L186" s="5">
        <f>SQRT(J186^2+K186^2)</f>
        <v>70.196145121984941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7.9387480505342403</v>
      </c>
    </row>
    <row r="187" spans="2:18" x14ac:dyDescent="0.25">
      <c r="E187" s="5">
        <f t="shared" si="73"/>
        <v>60</v>
      </c>
      <c r="F187" s="27">
        <f>D186*3.6</f>
        <v>10.196145121984941</v>
      </c>
      <c r="G187" s="1">
        <v>10</v>
      </c>
      <c r="H187" s="5">
        <f t="shared" ref="H187:H204" si="74">$F187*COS($G187*PI()/180)</f>
        <v>10.041242766968375</v>
      </c>
      <c r="I187" s="5">
        <f t="shared" ref="I187:I204" si="75">$F187*SIN($G187*PI()/180)</f>
        <v>1.7705420196602459</v>
      </c>
      <c r="J187" s="5">
        <f t="shared" ref="J187:J204" si="76">E187+H187</f>
        <v>70.041242766968381</v>
      </c>
      <c r="K187" s="5">
        <f t="shared" ref="K187:K204" si="77">I187</f>
        <v>1.7705420196602459</v>
      </c>
      <c r="L187" s="5">
        <f t="shared" ref="L187:L204" si="78">SQRT(J187^2+K187^2)</f>
        <v>70.063617572780117</v>
      </c>
      <c r="M187" s="5">
        <f t="shared" ref="M187:M204" si="79">ATAN(K187/J187)*180/PI()</f>
        <v>1.4480466302268626</v>
      </c>
      <c r="N187" s="7">
        <f t="shared" ref="N187:N204" si="80">$K$2*M187+$K$3*M187*M187+$K$4*M187*M187*M187</f>
        <v>0.122621532982122</v>
      </c>
      <c r="O187" s="7">
        <f t="shared" ref="O187:O204" si="81">N187+$E$4</f>
        <v>5.9226215329821219</v>
      </c>
      <c r="P187" s="4">
        <v>10</v>
      </c>
      <c r="Q187" s="10">
        <f>P187/SUM(P186:P204)</f>
        <v>5.5555555555555552E-2</v>
      </c>
      <c r="R187" s="7">
        <f t="shared" ref="R187:R204" si="82">O187*(L187^2/E187^2)</f>
        <v>8.0760052984775861</v>
      </c>
    </row>
    <row r="188" spans="2:18" x14ac:dyDescent="0.25">
      <c r="E188" s="5">
        <f t="shared" si="73"/>
        <v>60</v>
      </c>
      <c r="F188" s="27">
        <f>D186*3.6</f>
        <v>10.196145121984941</v>
      </c>
      <c r="G188" s="1">
        <v>20</v>
      </c>
      <c r="H188" s="5">
        <f t="shared" si="74"/>
        <v>9.5812423315914845</v>
      </c>
      <c r="I188" s="5">
        <f t="shared" si="75"/>
        <v>3.4872870159906073</v>
      </c>
      <c r="J188" s="5">
        <f t="shared" si="76"/>
        <v>69.581242331591483</v>
      </c>
      <c r="K188" s="5">
        <f t="shared" si="77"/>
        <v>3.4872870159906073</v>
      </c>
      <c r="L188" s="5">
        <f t="shared" si="78"/>
        <v>69.66857580817593</v>
      </c>
      <c r="M188" s="5">
        <f t="shared" si="79"/>
        <v>2.8691609844428827</v>
      </c>
      <c r="N188" s="7">
        <f t="shared" si="80"/>
        <v>0.37189549199599148</v>
      </c>
      <c r="O188" s="7">
        <f t="shared" si="81"/>
        <v>6.1718954919959916</v>
      </c>
      <c r="P188" s="4">
        <v>10</v>
      </c>
      <c r="Q188" s="10">
        <f>P188/SUM(P186:P204)</f>
        <v>5.5555555555555552E-2</v>
      </c>
      <c r="R188" s="7">
        <f t="shared" si="82"/>
        <v>8.3212760215360131</v>
      </c>
    </row>
    <row r="189" spans="2:18" x14ac:dyDescent="0.25">
      <c r="E189" s="5">
        <f t="shared" si="73"/>
        <v>60</v>
      </c>
      <c r="F189" s="27">
        <f>D186*3.6</f>
        <v>10.196145121984941</v>
      </c>
      <c r="G189" s="1">
        <v>30</v>
      </c>
      <c r="H189" s="5">
        <f t="shared" si="74"/>
        <v>8.8301206963117433</v>
      </c>
      <c r="I189" s="5">
        <f t="shared" si="75"/>
        <v>5.0980725609924695</v>
      </c>
      <c r="J189" s="5">
        <f t="shared" si="76"/>
        <v>68.830120696311738</v>
      </c>
      <c r="K189" s="5">
        <f t="shared" si="77"/>
        <v>5.0980725609924695</v>
      </c>
      <c r="L189" s="5">
        <f t="shared" si="78"/>
        <v>69.018663120245847</v>
      </c>
      <c r="M189" s="5">
        <f t="shared" si="79"/>
        <v>4.236018197695639</v>
      </c>
      <c r="N189" s="7">
        <f t="shared" si="80"/>
        <v>0.6977702775474115</v>
      </c>
      <c r="O189" s="7">
        <f t="shared" si="81"/>
        <v>6.4977702775474118</v>
      </c>
      <c r="P189" s="4">
        <v>10</v>
      </c>
      <c r="Q189" s="10">
        <f>P189/SUM(P186:P204)</f>
        <v>5.5555555555555552E-2</v>
      </c>
      <c r="R189" s="7">
        <f t="shared" si="82"/>
        <v>8.5979504530115811</v>
      </c>
    </row>
    <row r="190" spans="2:18" x14ac:dyDescent="0.25">
      <c r="E190" s="5">
        <f t="shared" si="73"/>
        <v>60</v>
      </c>
      <c r="F190" s="27">
        <f>D186*3.6</f>
        <v>10.196145121984941</v>
      </c>
      <c r="G190" s="1">
        <v>40</v>
      </c>
      <c r="H190" s="5">
        <f t="shared" si="74"/>
        <v>7.8107003119312379</v>
      </c>
      <c r="I190" s="5">
        <f t="shared" si="75"/>
        <v>6.5539557509777673</v>
      </c>
      <c r="J190" s="5">
        <f t="shared" si="76"/>
        <v>67.810700311931242</v>
      </c>
      <c r="K190" s="5">
        <f t="shared" si="77"/>
        <v>6.5539557509777673</v>
      </c>
      <c r="L190" s="5">
        <f t="shared" si="78"/>
        <v>68.12668649494357</v>
      </c>
      <c r="M190" s="5">
        <f t="shared" si="79"/>
        <v>5.5205334908076305</v>
      </c>
      <c r="N190" s="7">
        <f t="shared" si="80"/>
        <v>1.0514359381411171</v>
      </c>
      <c r="O190" s="7">
        <f t="shared" si="81"/>
        <v>6.8514359381411172</v>
      </c>
      <c r="P190" s="4">
        <v>10</v>
      </c>
      <c r="Q190" s="10">
        <f>P190/SUM(P186:P204)</f>
        <v>5.5555555555555552E-2</v>
      </c>
      <c r="R190" s="7">
        <f t="shared" si="82"/>
        <v>8.8331098941265935</v>
      </c>
    </row>
    <row r="191" spans="2:18" x14ac:dyDescent="0.25">
      <c r="E191" s="5">
        <f t="shared" si="73"/>
        <v>60</v>
      </c>
      <c r="F191" s="27">
        <f>D186*3.6</f>
        <v>10.196145121984941</v>
      </c>
      <c r="G191" s="1">
        <v>50</v>
      </c>
      <c r="H191" s="5">
        <f t="shared" si="74"/>
        <v>6.5539557509777682</v>
      </c>
      <c r="I191" s="5">
        <f t="shared" si="75"/>
        <v>7.8107003119312379</v>
      </c>
      <c r="J191" s="5">
        <f t="shared" si="76"/>
        <v>66.553955750977764</v>
      </c>
      <c r="K191" s="5">
        <f t="shared" si="77"/>
        <v>7.8107003119312379</v>
      </c>
      <c r="L191" s="5">
        <f t="shared" si="78"/>
        <v>67.010716049493979</v>
      </c>
      <c r="M191" s="5">
        <f t="shared" si="79"/>
        <v>6.6935524577673347</v>
      </c>
      <c r="N191" s="7">
        <f t="shared" si="80"/>
        <v>1.3910605502838345</v>
      </c>
      <c r="O191" s="7">
        <f t="shared" si="81"/>
        <v>7.1910605502838347</v>
      </c>
      <c r="P191" s="4">
        <v>10</v>
      </c>
      <c r="Q191" s="10">
        <f>P191/SUM(P186:P204)</f>
        <v>5.5555555555555552E-2</v>
      </c>
      <c r="R191" s="7">
        <f t="shared" si="82"/>
        <v>8.9697215677621287</v>
      </c>
    </row>
    <row r="192" spans="2:18" x14ac:dyDescent="0.25">
      <c r="E192" s="5">
        <f t="shared" si="73"/>
        <v>60</v>
      </c>
      <c r="F192" s="27">
        <f>D186*3.6</f>
        <v>10.196145121984941</v>
      </c>
      <c r="G192" s="1">
        <v>60</v>
      </c>
      <c r="H192" s="5">
        <f t="shared" si="74"/>
        <v>5.0980725609924713</v>
      </c>
      <c r="I192" s="5">
        <f t="shared" si="75"/>
        <v>8.8301206963117416</v>
      </c>
      <c r="J192" s="5">
        <f t="shared" si="76"/>
        <v>65.098072560992478</v>
      </c>
      <c r="K192" s="5">
        <f t="shared" si="77"/>
        <v>8.8301206963117416</v>
      </c>
      <c r="L192" s="5">
        <f t="shared" si="78"/>
        <v>65.694216508515225</v>
      </c>
      <c r="M192" s="5">
        <f t="shared" si="79"/>
        <v>7.7246461934918837</v>
      </c>
      <c r="N192" s="7">
        <f t="shared" si="80"/>
        <v>1.6858379505068042</v>
      </c>
      <c r="O192" s="7">
        <f t="shared" si="81"/>
        <v>7.485837950506804</v>
      </c>
      <c r="P192" s="4">
        <v>10</v>
      </c>
      <c r="Q192" s="10">
        <f>P192/SUM(P186:P204)</f>
        <v>5.5555555555555552E-2</v>
      </c>
      <c r="R192" s="7">
        <f t="shared" si="82"/>
        <v>8.9741266769382069</v>
      </c>
    </row>
    <row r="193" spans="2:18" x14ac:dyDescent="0.25">
      <c r="E193" s="5">
        <f t="shared" si="73"/>
        <v>60</v>
      </c>
      <c r="F193" s="27">
        <f>D186*3.6</f>
        <v>10.196145121984941</v>
      </c>
      <c r="G193" s="1">
        <v>70</v>
      </c>
      <c r="H193" s="5">
        <f t="shared" si="74"/>
        <v>3.4872870159906086</v>
      </c>
      <c r="I193" s="5">
        <f t="shared" si="75"/>
        <v>9.5812423315914845</v>
      </c>
      <c r="J193" s="5">
        <f t="shared" si="76"/>
        <v>63.48728701599061</v>
      </c>
      <c r="K193" s="5">
        <f t="shared" si="77"/>
        <v>9.5812423315914845</v>
      </c>
      <c r="L193" s="5">
        <f t="shared" si="78"/>
        <v>64.206197654645848</v>
      </c>
      <c r="M193" s="5">
        <f t="shared" si="79"/>
        <v>8.5820822740023264</v>
      </c>
      <c r="N193" s="7">
        <f t="shared" si="80"/>
        <v>1.9177332429216436</v>
      </c>
      <c r="O193" s="7">
        <f t="shared" si="81"/>
        <v>7.7177332429216436</v>
      </c>
      <c r="P193" s="4">
        <v>10</v>
      </c>
      <c r="Q193" s="10">
        <f>P193/SUM(P186:P204)</f>
        <v>5.5555555555555552E-2</v>
      </c>
      <c r="R193" s="7">
        <f t="shared" si="82"/>
        <v>8.8377388746488474</v>
      </c>
    </row>
    <row r="194" spans="2:18" x14ac:dyDescent="0.25">
      <c r="E194" s="5">
        <f t="shared" si="73"/>
        <v>60</v>
      </c>
      <c r="F194" s="27">
        <f>D186*3.6</f>
        <v>10.196145121984941</v>
      </c>
      <c r="G194" s="1">
        <v>80</v>
      </c>
      <c r="H194" s="5">
        <f t="shared" si="74"/>
        <v>1.7705420196602468</v>
      </c>
      <c r="I194" s="5">
        <f t="shared" si="75"/>
        <v>10.041242766968375</v>
      </c>
      <c r="J194" s="5">
        <f t="shared" si="76"/>
        <v>61.770542019660247</v>
      </c>
      <c r="K194" s="5">
        <f t="shared" si="77"/>
        <v>10.041242766968375</v>
      </c>
      <c r="L194" s="5">
        <f t="shared" si="78"/>
        <v>62.581358388163856</v>
      </c>
      <c r="M194" s="5">
        <f t="shared" si="79"/>
        <v>9.2330759773530779</v>
      </c>
      <c r="N194" s="7">
        <f t="shared" si="80"/>
        <v>2.0804577855606929</v>
      </c>
      <c r="O194" s="7">
        <f t="shared" si="81"/>
        <v>7.8804577855606928</v>
      </c>
      <c r="P194" s="4">
        <v>10</v>
      </c>
      <c r="Q194" s="10">
        <f>P194/SUM(P186:P204)</f>
        <v>5.5555555555555552E-2</v>
      </c>
      <c r="R194" s="7">
        <f t="shared" si="82"/>
        <v>8.573120293055851</v>
      </c>
    </row>
    <row r="195" spans="2:18" x14ac:dyDescent="0.25">
      <c r="E195" s="5">
        <f t="shared" si="73"/>
        <v>60</v>
      </c>
      <c r="F195" s="27">
        <f>D186*3.6</f>
        <v>10.196145121984941</v>
      </c>
      <c r="G195" s="1">
        <v>90</v>
      </c>
      <c r="H195" s="5">
        <f t="shared" si="74"/>
        <v>6.2458957211119564E-16</v>
      </c>
      <c r="I195" s="5">
        <f t="shared" si="75"/>
        <v>10.196145121984941</v>
      </c>
      <c r="J195" s="5">
        <f t="shared" si="76"/>
        <v>60</v>
      </c>
      <c r="K195" s="5">
        <f t="shared" si="77"/>
        <v>10.196145121984941</v>
      </c>
      <c r="L195" s="5">
        <f t="shared" si="78"/>
        <v>60.860178896784205</v>
      </c>
      <c r="M195" s="5">
        <f t="shared" si="79"/>
        <v>9.6444675374812405</v>
      </c>
      <c r="N195" s="7">
        <f t="shared" si="80"/>
        <v>2.1755669219867269</v>
      </c>
      <c r="O195" s="7">
        <f t="shared" si="81"/>
        <v>7.9755669219867267</v>
      </c>
      <c r="P195" s="4">
        <v>10</v>
      </c>
      <c r="Q195" s="10">
        <f>P195/SUM(P186:P204)</f>
        <v>5.5555555555555552E-2</v>
      </c>
      <c r="R195" s="7">
        <f t="shared" si="82"/>
        <v>8.2058866182073817</v>
      </c>
    </row>
    <row r="196" spans="2:18" x14ac:dyDescent="0.25">
      <c r="E196" s="5">
        <f t="shared" si="73"/>
        <v>60</v>
      </c>
      <c r="F196" s="27">
        <f>D186*3.6</f>
        <v>10.196145121984941</v>
      </c>
      <c r="G196" s="1">
        <v>100</v>
      </c>
      <c r="H196" s="5">
        <f t="shared" si="74"/>
        <v>-1.7705420196602457</v>
      </c>
      <c r="I196" s="5">
        <f t="shared" si="75"/>
        <v>10.041242766968375</v>
      </c>
      <c r="J196" s="5">
        <f t="shared" si="76"/>
        <v>58.229457980339753</v>
      </c>
      <c r="K196" s="5">
        <f t="shared" si="77"/>
        <v>10.041242766968375</v>
      </c>
      <c r="L196" s="5">
        <f t="shared" si="78"/>
        <v>59.088885020698669</v>
      </c>
      <c r="M196" s="5">
        <f t="shared" si="79"/>
        <v>9.7840133646676346</v>
      </c>
      <c r="N196" s="7">
        <f t="shared" si="80"/>
        <v>2.2062728939182157</v>
      </c>
      <c r="O196" s="7">
        <f t="shared" si="81"/>
        <v>8.0062728939182151</v>
      </c>
      <c r="P196" s="4">
        <v>10</v>
      </c>
      <c r="Q196" s="10">
        <f>P196/SUM(P186:P204)</f>
        <v>5.5555555555555552E-2</v>
      </c>
      <c r="R196" s="7">
        <f t="shared" si="82"/>
        <v>7.7649645694520721</v>
      </c>
    </row>
    <row r="197" spans="2:18" x14ac:dyDescent="0.25">
      <c r="E197" s="5">
        <f t="shared" si="73"/>
        <v>60</v>
      </c>
      <c r="F197" s="27">
        <f>D186*3.6</f>
        <v>10.196145121984941</v>
      </c>
      <c r="G197" s="1">
        <v>110</v>
      </c>
      <c r="H197" s="5">
        <f t="shared" si="74"/>
        <v>-3.4872870159906073</v>
      </c>
      <c r="I197" s="5">
        <f t="shared" si="75"/>
        <v>9.5812423315914845</v>
      </c>
      <c r="J197" s="5">
        <f t="shared" si="76"/>
        <v>56.51271298400939</v>
      </c>
      <c r="K197" s="5">
        <f t="shared" si="77"/>
        <v>9.5812423315914845</v>
      </c>
      <c r="L197" s="5">
        <f t="shared" si="78"/>
        <v>57.319167242988662</v>
      </c>
      <c r="M197" s="5">
        <f t="shared" si="79"/>
        <v>9.6225034661152229</v>
      </c>
      <c r="N197" s="7">
        <f t="shared" si="80"/>
        <v>2.1706591850038768</v>
      </c>
      <c r="O197" s="7">
        <f t="shared" si="81"/>
        <v>7.9706591850038766</v>
      </c>
      <c r="P197" s="4">
        <v>10</v>
      </c>
      <c r="Q197" s="10">
        <f>P197/SUM(P186:P204)</f>
        <v>5.5555555555555552E-2</v>
      </c>
      <c r="R197" s="7">
        <f t="shared" si="82"/>
        <v>7.2743046119865822</v>
      </c>
    </row>
    <row r="198" spans="2:18" x14ac:dyDescent="0.25">
      <c r="E198" s="5">
        <f t="shared" si="73"/>
        <v>60</v>
      </c>
      <c r="F198" s="27">
        <f>D186*3.6</f>
        <v>10.196145121984941</v>
      </c>
      <c r="G198" s="1">
        <v>120</v>
      </c>
      <c r="H198" s="5">
        <f t="shared" si="74"/>
        <v>-5.0980725609924677</v>
      </c>
      <c r="I198" s="5">
        <f t="shared" si="75"/>
        <v>8.8301206963117433</v>
      </c>
      <c r="J198" s="5">
        <f t="shared" si="76"/>
        <v>54.90192743900753</v>
      </c>
      <c r="K198" s="5">
        <f t="shared" si="77"/>
        <v>8.8301206963117433</v>
      </c>
      <c r="L198" s="5">
        <f t="shared" si="78"/>
        <v>55.607487517684888</v>
      </c>
      <c r="M198" s="5">
        <f t="shared" si="79"/>
        <v>9.1368872912853814</v>
      </c>
      <c r="N198" s="7">
        <f t="shared" si="80"/>
        <v>2.0572995300514076</v>
      </c>
      <c r="O198" s="7">
        <f t="shared" si="81"/>
        <v>7.8572995300514075</v>
      </c>
      <c r="P198" s="4">
        <v>10</v>
      </c>
      <c r="Q198" s="10">
        <f>P198/SUM(P186:P204)</f>
        <v>5.5555555555555552E-2</v>
      </c>
      <c r="R198" s="7">
        <f t="shared" si="82"/>
        <v>6.7489677770379011</v>
      </c>
    </row>
    <row r="199" spans="2:18" x14ac:dyDescent="0.25">
      <c r="E199" s="5">
        <f t="shared" si="73"/>
        <v>60</v>
      </c>
      <c r="F199" s="27">
        <f>D186*3.6</f>
        <v>10.196145121984941</v>
      </c>
      <c r="G199" s="1">
        <v>130</v>
      </c>
      <c r="H199" s="5">
        <f t="shared" si="74"/>
        <v>-6.5539557509777682</v>
      </c>
      <c r="I199" s="5">
        <f t="shared" si="75"/>
        <v>7.8107003119312379</v>
      </c>
      <c r="J199" s="5">
        <f t="shared" si="76"/>
        <v>53.446044249022229</v>
      </c>
      <c r="K199" s="5">
        <f t="shared" si="77"/>
        <v>7.8107003119312379</v>
      </c>
      <c r="L199" s="5">
        <f t="shared" si="78"/>
        <v>54.013763849885933</v>
      </c>
      <c r="M199" s="5">
        <f t="shared" si="79"/>
        <v>8.3144491596355756</v>
      </c>
      <c r="N199" s="7">
        <f t="shared" si="80"/>
        <v>1.8471865256887063</v>
      </c>
      <c r="O199" s="7">
        <f t="shared" si="81"/>
        <v>7.6471865256887064</v>
      </c>
      <c r="P199" s="4">
        <v>10</v>
      </c>
      <c r="Q199" s="10">
        <f>P199/SUM(P186:P204)</f>
        <v>5.5555555555555552E-2</v>
      </c>
      <c r="R199" s="7">
        <f t="shared" si="82"/>
        <v>6.1973791300490504</v>
      </c>
    </row>
    <row r="200" spans="2:18" x14ac:dyDescent="0.25">
      <c r="E200" s="5">
        <f t="shared" si="73"/>
        <v>60</v>
      </c>
      <c r="F200" s="27">
        <f>D186*3.6</f>
        <v>10.196145121984941</v>
      </c>
      <c r="G200" s="1">
        <v>140</v>
      </c>
      <c r="H200" s="5">
        <f t="shared" si="74"/>
        <v>-7.810700311931237</v>
      </c>
      <c r="I200" s="5">
        <f t="shared" si="75"/>
        <v>6.5539557509777699</v>
      </c>
      <c r="J200" s="5">
        <f t="shared" si="76"/>
        <v>52.189299688068765</v>
      </c>
      <c r="K200" s="5">
        <f t="shared" si="77"/>
        <v>6.5539557509777699</v>
      </c>
      <c r="L200" s="5">
        <f t="shared" si="78"/>
        <v>52.599214232884023</v>
      </c>
      <c r="M200" s="5">
        <f t="shared" si="79"/>
        <v>7.1577597019112673</v>
      </c>
      <c r="N200" s="7">
        <f t="shared" si="80"/>
        <v>1.5251244149022247</v>
      </c>
      <c r="O200" s="7">
        <f t="shared" si="81"/>
        <v>7.3251244149022243</v>
      </c>
      <c r="P200" s="4">
        <v>10</v>
      </c>
      <c r="Q200" s="10">
        <f>P200/SUM(P186:P204)</f>
        <v>5.5555555555555552E-2</v>
      </c>
      <c r="R200" s="7">
        <f t="shared" si="82"/>
        <v>5.6295154767031272</v>
      </c>
    </row>
    <row r="201" spans="2:18" x14ac:dyDescent="0.25">
      <c r="E201" s="5">
        <f t="shared" si="73"/>
        <v>60</v>
      </c>
      <c r="F201" s="27">
        <f>D186*3.6</f>
        <v>10.196145121984941</v>
      </c>
      <c r="G201" s="1">
        <v>150</v>
      </c>
      <c r="H201" s="5">
        <f t="shared" si="74"/>
        <v>-8.8301206963117433</v>
      </c>
      <c r="I201" s="5">
        <f t="shared" si="75"/>
        <v>5.0980725609924695</v>
      </c>
      <c r="J201" s="5">
        <f t="shared" si="76"/>
        <v>51.169879303688255</v>
      </c>
      <c r="K201" s="5">
        <f t="shared" si="77"/>
        <v>5.0980725609924695</v>
      </c>
      <c r="L201" s="5">
        <f t="shared" si="78"/>
        <v>51.423213549827551</v>
      </c>
      <c r="M201" s="5">
        <f t="shared" si="79"/>
        <v>5.6896222133910612</v>
      </c>
      <c r="N201" s="7">
        <f t="shared" si="80"/>
        <v>1.0999369625131981</v>
      </c>
      <c r="O201" s="7">
        <f t="shared" si="81"/>
        <v>6.8999369625131983</v>
      </c>
      <c r="P201" s="4">
        <v>10</v>
      </c>
      <c r="Q201" s="10">
        <f>P201/SUM(P186:P204)</f>
        <v>5.5555555555555552E-2</v>
      </c>
      <c r="R201" s="7">
        <f t="shared" si="82"/>
        <v>5.0682852389935462</v>
      </c>
    </row>
    <row r="202" spans="2:18" x14ac:dyDescent="0.25">
      <c r="E202" s="5">
        <f t="shared" si="73"/>
        <v>60</v>
      </c>
      <c r="F202" s="27">
        <f>D186*3.6</f>
        <v>10.196145121984941</v>
      </c>
      <c r="G202" s="1">
        <v>160</v>
      </c>
      <c r="H202" s="5">
        <f t="shared" si="74"/>
        <v>-9.5812423315914845</v>
      </c>
      <c r="I202" s="5">
        <f t="shared" si="75"/>
        <v>3.4872870159906091</v>
      </c>
      <c r="J202" s="5">
        <f t="shared" si="76"/>
        <v>50.418757668408517</v>
      </c>
      <c r="K202" s="5">
        <f t="shared" si="77"/>
        <v>3.4872870159906091</v>
      </c>
      <c r="L202" s="5">
        <f t="shared" si="78"/>
        <v>50.539215422853559</v>
      </c>
      <c r="M202" s="5">
        <f t="shared" si="79"/>
        <v>3.9566447770732296</v>
      </c>
      <c r="N202" s="7">
        <f t="shared" si="80"/>
        <v>0.62592197109981762</v>
      </c>
      <c r="O202" s="7">
        <f t="shared" si="81"/>
        <v>6.4259219710998172</v>
      </c>
      <c r="P202" s="4">
        <v>10</v>
      </c>
      <c r="Q202" s="10">
        <f>P202/SUM(P186:P204)</f>
        <v>5.5555555555555552E-2</v>
      </c>
      <c r="R202" s="7">
        <f t="shared" si="82"/>
        <v>4.5592135857991325</v>
      </c>
    </row>
    <row r="203" spans="2:18" x14ac:dyDescent="0.25">
      <c r="E203" s="5">
        <f t="shared" si="73"/>
        <v>60</v>
      </c>
      <c r="F203" s="27">
        <f>D186*3.6</f>
        <v>10.196145121984941</v>
      </c>
      <c r="G203" s="1">
        <v>170</v>
      </c>
      <c r="H203" s="5">
        <f t="shared" si="74"/>
        <v>-10.041242766968375</v>
      </c>
      <c r="I203" s="5">
        <f t="shared" si="75"/>
        <v>1.7705420196602455</v>
      </c>
      <c r="J203" s="5">
        <f t="shared" si="76"/>
        <v>49.958757233031626</v>
      </c>
      <c r="K203" s="5">
        <f t="shared" si="77"/>
        <v>1.7705420196602455</v>
      </c>
      <c r="L203" s="5">
        <f t="shared" si="78"/>
        <v>49.990121457267662</v>
      </c>
      <c r="M203" s="5">
        <f t="shared" si="79"/>
        <v>2.029717137602117</v>
      </c>
      <c r="N203" s="7">
        <f t="shared" si="80"/>
        <v>0.21132175364069611</v>
      </c>
      <c r="O203" s="7">
        <f t="shared" si="81"/>
        <v>6.0113217536406962</v>
      </c>
      <c r="P203" s="4">
        <v>10</v>
      </c>
      <c r="Q203" s="10">
        <f>P203/SUM(P186:P204)</f>
        <v>5.5555555555555552E-2</v>
      </c>
      <c r="R203" s="7">
        <f t="shared" si="82"/>
        <v>4.172879628010584</v>
      </c>
    </row>
    <row r="204" spans="2:18" x14ac:dyDescent="0.25">
      <c r="E204" s="5">
        <f t="shared" si="73"/>
        <v>60</v>
      </c>
      <c r="F204" s="27">
        <f>D186*3.6</f>
        <v>10.196145121984941</v>
      </c>
      <c r="G204" s="1">
        <v>180</v>
      </c>
      <c r="H204" s="5">
        <f t="shared" si="74"/>
        <v>-10.196145121984941</v>
      </c>
      <c r="I204" s="5">
        <f t="shared" si="75"/>
        <v>1.2491791442223913E-15</v>
      </c>
      <c r="J204" s="5">
        <f t="shared" si="76"/>
        <v>49.803854878015059</v>
      </c>
      <c r="K204" s="5">
        <f t="shared" si="77"/>
        <v>1.2491791442223913E-15</v>
      </c>
      <c r="L204" s="5">
        <f t="shared" si="78"/>
        <v>49.803854878015059</v>
      </c>
      <c r="M204" s="5">
        <f t="shared" si="79"/>
        <v>1.4370914258546955E-15</v>
      </c>
      <c r="N204" s="7">
        <f t="shared" si="80"/>
        <v>4.3173100615526844E-17</v>
      </c>
      <c r="O204" s="7">
        <f t="shared" si="81"/>
        <v>5.8</v>
      </c>
      <c r="P204" s="4">
        <v>5</v>
      </c>
      <c r="Q204" s="10">
        <f>P204/SUM(P186:P204)</f>
        <v>2.7777777777777776E-2</v>
      </c>
      <c r="R204" s="7">
        <f t="shared" si="82"/>
        <v>3.9962386033667303</v>
      </c>
    </row>
    <row r="205" spans="2:18" x14ac:dyDescent="0.25">
      <c r="R205" s="7">
        <f>SUMPRODUCT(Q186:Q204,R186:R204)</f>
        <v>7.265107724597037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3">$M$4</f>
        <v>60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70.454602878026805</v>
      </c>
      <c r="K209" s="5">
        <f>I209</f>
        <v>0</v>
      </c>
      <c r="L209" s="5">
        <f>SQRT(J209^2+K209^2)</f>
        <v>70.454602878026805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7.9973156074618563</v>
      </c>
    </row>
    <row r="210" spans="2:18" x14ac:dyDescent="0.25">
      <c r="E210" s="5">
        <f t="shared" si="83"/>
        <v>60</v>
      </c>
      <c r="F210" s="27">
        <f>D209*3.6</f>
        <v>10.454602878026797</v>
      </c>
      <c r="G210" s="1">
        <v>10</v>
      </c>
      <c r="H210" s="5">
        <f t="shared" ref="H210:H227" si="84">$F210*COS($G210*PI()/180)</f>
        <v>10.295773968944534</v>
      </c>
      <c r="I210" s="5">
        <f t="shared" ref="I210:I227" si="85">$F210*SIN($G210*PI()/180)</f>
        <v>1.8154227380007986</v>
      </c>
      <c r="J210" s="5">
        <f t="shared" ref="J210:J227" si="86">E210+H210</f>
        <v>70.29577396894453</v>
      </c>
      <c r="K210" s="5">
        <f t="shared" ref="K210:K227" si="87">I210</f>
        <v>1.8154227380007986</v>
      </c>
      <c r="L210" s="5">
        <f t="shared" ref="L210:L227" si="88">SQRT(J210^2+K210^2)</f>
        <v>70.319212151520787</v>
      </c>
      <c r="M210" s="5">
        <f t="shared" ref="M210:M227" si="89">ATAN(K210/J210)*180/PI()</f>
        <v>1.4793626926571559</v>
      </c>
      <c r="N210" s="7">
        <f t="shared" ref="N210:N227" si="90">$K$2*M210+$K$3*M210*M210+$K$4*M210*M210*M210</f>
        <v>0.12687548835963233</v>
      </c>
      <c r="O210" s="7">
        <f t="shared" ref="O210:O227" si="91">N210+$E$4</f>
        <v>5.9268754883596317</v>
      </c>
      <c r="P210" s="4">
        <v>10</v>
      </c>
      <c r="Q210" s="10">
        <f>P210/SUM(P209:P227)</f>
        <v>5.5555555555555552E-2</v>
      </c>
      <c r="R210" s="7">
        <f t="shared" ref="R210:R227" si="92">O210*(L210^2/E210^2)</f>
        <v>8.1408789208124617</v>
      </c>
    </row>
    <row r="211" spans="2:18" x14ac:dyDescent="0.25">
      <c r="E211" s="5">
        <f t="shared" si="83"/>
        <v>60</v>
      </c>
      <c r="F211" s="27">
        <f>D209*3.6</f>
        <v>10.454602878026797</v>
      </c>
      <c r="G211" s="1">
        <v>20</v>
      </c>
      <c r="H211" s="5">
        <f t="shared" si="84"/>
        <v>9.8241131777289024</v>
      </c>
      <c r="I211" s="5">
        <f t="shared" si="85"/>
        <v>3.5756847747556737</v>
      </c>
      <c r="J211" s="5">
        <f t="shared" si="86"/>
        <v>69.824113177728904</v>
      </c>
      <c r="K211" s="5">
        <f t="shared" si="87"/>
        <v>3.5756847747556737</v>
      </c>
      <c r="L211" s="5">
        <f t="shared" si="88"/>
        <v>69.915608433773329</v>
      </c>
      <c r="M211" s="5">
        <f t="shared" si="89"/>
        <v>2.9315494276407525</v>
      </c>
      <c r="N211" s="7">
        <f t="shared" si="90"/>
        <v>0.38518762799552869</v>
      </c>
      <c r="O211" s="7">
        <f t="shared" si="91"/>
        <v>6.1851876279955285</v>
      </c>
      <c r="P211" s="4">
        <v>10</v>
      </c>
      <c r="Q211" s="10">
        <f>P211/SUM(P209:P227)</f>
        <v>5.5555555555555552E-2</v>
      </c>
      <c r="R211" s="7">
        <f t="shared" si="92"/>
        <v>8.398440709362438</v>
      </c>
    </row>
    <row r="212" spans="2:18" x14ac:dyDescent="0.25">
      <c r="E212" s="5">
        <f t="shared" si="83"/>
        <v>60</v>
      </c>
      <c r="F212" s="27">
        <f>D209*3.6</f>
        <v>10.454602878026797</v>
      </c>
      <c r="G212" s="1">
        <v>30</v>
      </c>
      <c r="H212" s="5">
        <f t="shared" si="84"/>
        <v>9.0539516788491117</v>
      </c>
      <c r="I212" s="5">
        <f t="shared" si="85"/>
        <v>5.2273014390133978</v>
      </c>
      <c r="J212" s="5">
        <f t="shared" si="86"/>
        <v>69.053951678849117</v>
      </c>
      <c r="K212" s="5">
        <f t="shared" si="87"/>
        <v>5.2273014390133978</v>
      </c>
      <c r="L212" s="5">
        <f t="shared" si="88"/>
        <v>69.251519281522917</v>
      </c>
      <c r="M212" s="5">
        <f t="shared" si="89"/>
        <v>4.328965715985615</v>
      </c>
      <c r="N212" s="7">
        <f t="shared" si="90"/>
        <v>0.72216374271126793</v>
      </c>
      <c r="O212" s="7">
        <f t="shared" si="91"/>
        <v>6.5221637427112675</v>
      </c>
      <c r="P212" s="4">
        <v>10</v>
      </c>
      <c r="Q212" s="10">
        <f>P212/SUM(P209:P227)</f>
        <v>5.5555555555555552E-2</v>
      </c>
      <c r="R212" s="7">
        <f t="shared" si="92"/>
        <v>8.688560076488054</v>
      </c>
    </row>
    <row r="213" spans="2:18" x14ac:dyDescent="0.25">
      <c r="E213" s="5">
        <f t="shared" si="83"/>
        <v>60</v>
      </c>
      <c r="F213" s="27">
        <f>D209*3.6</f>
        <v>10.454602878026797</v>
      </c>
      <c r="G213" s="1">
        <v>40</v>
      </c>
      <c r="H213" s="5">
        <f t="shared" si="84"/>
        <v>8.0086904397281025</v>
      </c>
      <c r="I213" s="5">
        <f t="shared" si="85"/>
        <v>6.7200891941888594</v>
      </c>
      <c r="J213" s="5">
        <f t="shared" si="86"/>
        <v>68.008690439728099</v>
      </c>
      <c r="K213" s="5">
        <f t="shared" si="87"/>
        <v>6.7200891941888594</v>
      </c>
      <c r="L213" s="5">
        <f t="shared" si="88"/>
        <v>68.339897381431712</v>
      </c>
      <c r="M213" s="5">
        <f t="shared" si="89"/>
        <v>5.6432038655312411</v>
      </c>
      <c r="N213" s="7">
        <f t="shared" si="90"/>
        <v>1.0865944177389757</v>
      </c>
      <c r="O213" s="7">
        <f t="shared" si="91"/>
        <v>6.8865944177389755</v>
      </c>
      <c r="P213" s="4">
        <v>10</v>
      </c>
      <c r="Q213" s="10">
        <f>P213/SUM(P209:P227)</f>
        <v>5.5555555555555552E-2</v>
      </c>
      <c r="R213" s="7">
        <f t="shared" si="92"/>
        <v>8.934096725878641</v>
      </c>
    </row>
    <row r="214" spans="2:18" x14ac:dyDescent="0.25">
      <c r="E214" s="5">
        <f t="shared" si="83"/>
        <v>60</v>
      </c>
      <c r="F214" s="27">
        <f>D209*3.6</f>
        <v>10.454602878026797</v>
      </c>
      <c r="G214" s="1">
        <v>50</v>
      </c>
      <c r="H214" s="5">
        <f t="shared" si="84"/>
        <v>6.7200891941888603</v>
      </c>
      <c r="I214" s="5">
        <f t="shared" si="85"/>
        <v>8.0086904397281025</v>
      </c>
      <c r="J214" s="5">
        <f t="shared" si="86"/>
        <v>66.720089194188859</v>
      </c>
      <c r="K214" s="5">
        <f t="shared" si="87"/>
        <v>8.0086904397281025</v>
      </c>
      <c r="L214" s="5">
        <f t="shared" si="88"/>
        <v>67.199028450119044</v>
      </c>
      <c r="M214" s="5">
        <f t="shared" si="89"/>
        <v>6.8447033341848522</v>
      </c>
      <c r="N214" s="7">
        <f t="shared" si="90"/>
        <v>1.4348677079300045</v>
      </c>
      <c r="O214" s="7">
        <f t="shared" si="91"/>
        <v>7.2348677079300039</v>
      </c>
      <c r="P214" s="4">
        <v>10</v>
      </c>
      <c r="Q214" s="10">
        <f>P214/SUM(P209:P227)</f>
        <v>5.5555555555555552E-2</v>
      </c>
      <c r="R214" s="7">
        <f t="shared" si="92"/>
        <v>9.0751556374229025</v>
      </c>
    </row>
    <row r="215" spans="2:18" x14ac:dyDescent="0.25">
      <c r="E215" s="5">
        <f t="shared" si="83"/>
        <v>60</v>
      </c>
      <c r="F215" s="27">
        <f>D209*3.6</f>
        <v>10.454602878026797</v>
      </c>
      <c r="G215" s="1">
        <v>60</v>
      </c>
      <c r="H215" s="5">
        <f t="shared" si="84"/>
        <v>5.2273014390133996</v>
      </c>
      <c r="I215" s="5">
        <f t="shared" si="85"/>
        <v>9.0539516788491117</v>
      </c>
      <c r="J215" s="5">
        <f t="shared" si="86"/>
        <v>65.227301439013402</v>
      </c>
      <c r="K215" s="5">
        <f t="shared" si="87"/>
        <v>9.0539516788491117</v>
      </c>
      <c r="L215" s="5">
        <f t="shared" si="88"/>
        <v>65.852675678508717</v>
      </c>
      <c r="M215" s="5">
        <f t="shared" si="89"/>
        <v>7.9025127177197128</v>
      </c>
      <c r="N215" s="7">
        <f t="shared" si="90"/>
        <v>1.7352415277073263</v>
      </c>
      <c r="O215" s="7">
        <f t="shared" si="91"/>
        <v>7.5352415277073259</v>
      </c>
      <c r="P215" s="4">
        <v>10</v>
      </c>
      <c r="Q215" s="10">
        <f>P215/SUM(P209:P227)</f>
        <v>5.5555555555555552E-2</v>
      </c>
      <c r="R215" s="7">
        <f t="shared" si="92"/>
        <v>9.0769831192844048</v>
      </c>
    </row>
    <row r="216" spans="2:18" x14ac:dyDescent="0.25">
      <c r="E216" s="5">
        <f t="shared" si="83"/>
        <v>60</v>
      </c>
      <c r="F216" s="27">
        <f>D209*3.6</f>
        <v>10.454602878026797</v>
      </c>
      <c r="G216" s="1">
        <v>70</v>
      </c>
      <c r="H216" s="5">
        <f t="shared" si="84"/>
        <v>3.575684774755675</v>
      </c>
      <c r="I216" s="5">
        <f t="shared" si="85"/>
        <v>9.8241131777289006</v>
      </c>
      <c r="J216" s="5">
        <f t="shared" si="86"/>
        <v>63.575684774755672</v>
      </c>
      <c r="K216" s="5">
        <f t="shared" si="87"/>
        <v>9.8241131777289006</v>
      </c>
      <c r="L216" s="5">
        <f t="shared" si="88"/>
        <v>64.33024867282829</v>
      </c>
      <c r="M216" s="5">
        <f t="shared" si="89"/>
        <v>8.7842249394591914</v>
      </c>
      <c r="N216" s="7">
        <f t="shared" si="90"/>
        <v>1.9696986587579215</v>
      </c>
      <c r="O216" s="7">
        <f t="shared" si="91"/>
        <v>7.7696986587579211</v>
      </c>
      <c r="P216" s="4">
        <v>10</v>
      </c>
      <c r="Q216" s="10">
        <f>P216/SUM(P209:P227)</f>
        <v>5.5555555555555552E-2</v>
      </c>
      <c r="R216" s="7">
        <f t="shared" si="92"/>
        <v>8.931659023314916</v>
      </c>
    </row>
    <row r="217" spans="2:18" x14ac:dyDescent="0.25">
      <c r="E217" s="5">
        <f t="shared" si="83"/>
        <v>60</v>
      </c>
      <c r="F217" s="27">
        <f>D209*3.6</f>
        <v>10.454602878026797</v>
      </c>
      <c r="G217" s="1">
        <v>80</v>
      </c>
      <c r="H217" s="5">
        <f t="shared" si="84"/>
        <v>1.8154227380007995</v>
      </c>
      <c r="I217" s="5">
        <f t="shared" si="85"/>
        <v>10.295773968944534</v>
      </c>
      <c r="J217" s="5">
        <f t="shared" si="86"/>
        <v>61.815422738000798</v>
      </c>
      <c r="K217" s="5">
        <f t="shared" si="87"/>
        <v>10.295773968944534</v>
      </c>
      <c r="L217" s="5">
        <f t="shared" si="88"/>
        <v>62.666972560491075</v>
      </c>
      <c r="M217" s="5">
        <f t="shared" si="89"/>
        <v>9.4561927959089331</v>
      </c>
      <c r="N217" s="7">
        <f t="shared" si="90"/>
        <v>2.1328604672983182</v>
      </c>
      <c r="O217" s="7">
        <f t="shared" si="91"/>
        <v>7.9328604672983181</v>
      </c>
      <c r="P217" s="4">
        <v>10</v>
      </c>
      <c r="Q217" s="10">
        <f>P217/SUM(P209:P227)</f>
        <v>5.5555555555555552E-2</v>
      </c>
      <c r="R217" s="7">
        <f t="shared" si="92"/>
        <v>8.653757950073043</v>
      </c>
    </row>
    <row r="218" spans="2:18" x14ac:dyDescent="0.25">
      <c r="E218" s="5">
        <f t="shared" si="83"/>
        <v>60</v>
      </c>
      <c r="F218" s="27">
        <f>D209*3.6</f>
        <v>10.454602878026797</v>
      </c>
      <c r="G218" s="1">
        <v>90</v>
      </c>
      <c r="H218" s="5">
        <f t="shared" si="84"/>
        <v>6.4042202813488718E-16</v>
      </c>
      <c r="I218" s="5">
        <f t="shared" si="85"/>
        <v>10.454602878026797</v>
      </c>
      <c r="J218" s="5">
        <f t="shared" si="86"/>
        <v>60</v>
      </c>
      <c r="K218" s="5">
        <f t="shared" si="87"/>
        <v>10.454602878026797</v>
      </c>
      <c r="L218" s="5">
        <f t="shared" si="88"/>
        <v>60.904012358277726</v>
      </c>
      <c r="M218" s="5">
        <f t="shared" si="89"/>
        <v>9.8841772271288839</v>
      </c>
      <c r="N218" s="7">
        <f t="shared" si="90"/>
        <v>2.2277940947331443</v>
      </c>
      <c r="O218" s="7">
        <f t="shared" si="91"/>
        <v>8.0277940947331441</v>
      </c>
      <c r="P218" s="4">
        <v>10</v>
      </c>
      <c r="Q218" s="10">
        <f>P218/SUM(P209:P227)</f>
        <v>5.5555555555555552E-2</v>
      </c>
      <c r="R218" s="7">
        <f t="shared" si="92"/>
        <v>8.2715239918756502</v>
      </c>
    </row>
    <row r="219" spans="2:18" x14ac:dyDescent="0.25">
      <c r="E219" s="5">
        <f t="shared" si="83"/>
        <v>60</v>
      </c>
      <c r="F219" s="27">
        <f>D209*3.6</f>
        <v>10.454602878026797</v>
      </c>
      <c r="G219" s="1">
        <v>100</v>
      </c>
      <c r="H219" s="5">
        <f t="shared" si="84"/>
        <v>-1.8154227380007981</v>
      </c>
      <c r="I219" s="5">
        <f t="shared" si="85"/>
        <v>10.295773968944534</v>
      </c>
      <c r="J219" s="5">
        <f t="shared" si="86"/>
        <v>58.184577261999202</v>
      </c>
      <c r="K219" s="5">
        <f t="shared" si="87"/>
        <v>10.295773968944534</v>
      </c>
      <c r="L219" s="5">
        <f t="shared" si="88"/>
        <v>59.08847597270681</v>
      </c>
      <c r="M219" s="5">
        <f t="shared" si="89"/>
        <v>10.034628740375636</v>
      </c>
      <c r="N219" s="7">
        <f t="shared" si="90"/>
        <v>2.2592736090166383</v>
      </c>
      <c r="O219" s="7">
        <f t="shared" si="91"/>
        <v>8.059273609016639</v>
      </c>
      <c r="P219" s="4">
        <v>10</v>
      </c>
      <c r="Q219" s="10">
        <f>P219/SUM(P209:P227)</f>
        <v>5.5555555555555552E-2</v>
      </c>
      <c r="R219" s="7">
        <f t="shared" si="92"/>
        <v>7.8162596292897231</v>
      </c>
    </row>
    <row r="220" spans="2:18" x14ac:dyDescent="0.25">
      <c r="E220" s="5">
        <f t="shared" si="83"/>
        <v>60</v>
      </c>
      <c r="F220" s="27">
        <f>D209*3.6</f>
        <v>10.454602878026797</v>
      </c>
      <c r="G220" s="1">
        <v>110</v>
      </c>
      <c r="H220" s="5">
        <f t="shared" si="84"/>
        <v>-3.5756847747556737</v>
      </c>
      <c r="I220" s="5">
        <f t="shared" si="85"/>
        <v>9.8241131777289024</v>
      </c>
      <c r="J220" s="5">
        <f t="shared" si="86"/>
        <v>56.424315225244328</v>
      </c>
      <c r="K220" s="5">
        <f t="shared" si="87"/>
        <v>9.8241131777289024</v>
      </c>
      <c r="L220" s="5">
        <f t="shared" si="88"/>
        <v>57.273174771148888</v>
      </c>
      <c r="M220" s="5">
        <f t="shared" si="89"/>
        <v>9.8768346220207288</v>
      </c>
      <c r="N220" s="7">
        <f t="shared" si="90"/>
        <v>2.2262315348163089</v>
      </c>
      <c r="O220" s="7">
        <f t="shared" si="91"/>
        <v>8.0262315348163078</v>
      </c>
      <c r="P220" s="4">
        <v>10</v>
      </c>
      <c r="Q220" s="10">
        <f>P220/SUM(P209:P227)</f>
        <v>5.5555555555555552E-2</v>
      </c>
      <c r="R220" s="7">
        <f t="shared" si="92"/>
        <v>7.3132715282016756</v>
      </c>
    </row>
    <row r="221" spans="2:18" x14ac:dyDescent="0.25">
      <c r="E221" s="5">
        <f t="shared" si="83"/>
        <v>60</v>
      </c>
      <c r="F221" s="27">
        <f>D209*3.6</f>
        <v>10.454602878026797</v>
      </c>
      <c r="G221" s="1">
        <v>120</v>
      </c>
      <c r="H221" s="5">
        <f t="shared" si="84"/>
        <v>-5.2273014390133961</v>
      </c>
      <c r="I221" s="5">
        <f t="shared" si="85"/>
        <v>9.0539516788491117</v>
      </c>
      <c r="J221" s="5">
        <f t="shared" si="86"/>
        <v>54.772698560986605</v>
      </c>
      <c r="K221" s="5">
        <f t="shared" si="87"/>
        <v>9.0539516788491117</v>
      </c>
      <c r="L221" s="5">
        <f t="shared" si="88"/>
        <v>55.515966610117125</v>
      </c>
      <c r="M221" s="5">
        <f t="shared" si="89"/>
        <v>9.3861425185172234</v>
      </c>
      <c r="N221" s="7">
        <f t="shared" si="90"/>
        <v>2.1166115481180099</v>
      </c>
      <c r="O221" s="7">
        <f t="shared" si="91"/>
        <v>7.9166115481180093</v>
      </c>
      <c r="P221" s="4">
        <v>10</v>
      </c>
      <c r="Q221" s="10">
        <f>P221/SUM(P209:P227)</f>
        <v>5.5555555555555552E-2</v>
      </c>
      <c r="R221" s="7">
        <f t="shared" si="92"/>
        <v>6.7775486945131487</v>
      </c>
    </row>
    <row r="222" spans="2:18" x14ac:dyDescent="0.25">
      <c r="E222" s="5">
        <f t="shared" si="83"/>
        <v>60</v>
      </c>
      <c r="F222" s="27">
        <f>D209*3.6</f>
        <v>10.454602878026797</v>
      </c>
      <c r="G222" s="1">
        <v>130</v>
      </c>
      <c r="H222" s="5">
        <f t="shared" si="84"/>
        <v>-6.7200891941888603</v>
      </c>
      <c r="I222" s="5">
        <f t="shared" si="85"/>
        <v>8.0086904397281025</v>
      </c>
      <c r="J222" s="5">
        <f t="shared" si="86"/>
        <v>53.279910805811141</v>
      </c>
      <c r="K222" s="5">
        <f t="shared" si="87"/>
        <v>8.0086904397281025</v>
      </c>
      <c r="L222" s="5">
        <f t="shared" si="88"/>
        <v>53.878455973000776</v>
      </c>
      <c r="M222" s="5">
        <f t="shared" si="89"/>
        <v>8.5483323676511684</v>
      </c>
      <c r="N222" s="7">
        <f t="shared" si="90"/>
        <v>1.9089425605238202</v>
      </c>
      <c r="O222" s="7">
        <f t="shared" si="91"/>
        <v>7.7089425605238198</v>
      </c>
      <c r="P222" s="4">
        <v>10</v>
      </c>
      <c r="Q222" s="10">
        <f>P222/SUM(P209:P227)</f>
        <v>5.5555555555555552E-2</v>
      </c>
      <c r="R222" s="7">
        <f t="shared" si="92"/>
        <v>6.2161658307392882</v>
      </c>
    </row>
    <row r="223" spans="2:18" x14ac:dyDescent="0.25">
      <c r="E223" s="5">
        <f t="shared" si="83"/>
        <v>60</v>
      </c>
      <c r="F223" s="27">
        <f>D209*3.6</f>
        <v>10.454602878026797</v>
      </c>
      <c r="G223" s="1">
        <v>140</v>
      </c>
      <c r="H223" s="5">
        <f t="shared" si="84"/>
        <v>-8.0086904397281025</v>
      </c>
      <c r="I223" s="5">
        <f t="shared" si="85"/>
        <v>6.7200891941888612</v>
      </c>
      <c r="J223" s="5">
        <f t="shared" si="86"/>
        <v>51.991309560271901</v>
      </c>
      <c r="K223" s="5">
        <f t="shared" si="87"/>
        <v>6.7200891941888612</v>
      </c>
      <c r="L223" s="5">
        <f t="shared" si="88"/>
        <v>52.423810130224929</v>
      </c>
      <c r="M223" s="5">
        <f t="shared" si="89"/>
        <v>7.3648806648066687</v>
      </c>
      <c r="N223" s="7">
        <f t="shared" si="90"/>
        <v>1.5843331944908745</v>
      </c>
      <c r="O223" s="7">
        <f t="shared" si="91"/>
        <v>7.3843331944908748</v>
      </c>
      <c r="P223" s="4">
        <v>10</v>
      </c>
      <c r="Q223" s="10">
        <f>P223/SUM(P209:P227)</f>
        <v>5.5555555555555552E-2</v>
      </c>
      <c r="R223" s="7">
        <f t="shared" si="92"/>
        <v>5.6372325103430194</v>
      </c>
    </row>
    <row r="224" spans="2:18" x14ac:dyDescent="0.25">
      <c r="E224" s="5">
        <f t="shared" si="83"/>
        <v>60</v>
      </c>
      <c r="F224" s="27">
        <f>D209*3.6</f>
        <v>10.454602878026797</v>
      </c>
      <c r="G224" s="1">
        <v>150</v>
      </c>
      <c r="H224" s="5">
        <f t="shared" si="84"/>
        <v>-9.0539516788491117</v>
      </c>
      <c r="I224" s="5">
        <f t="shared" si="85"/>
        <v>5.2273014390133978</v>
      </c>
      <c r="J224" s="5">
        <f t="shared" si="86"/>
        <v>50.94604832115089</v>
      </c>
      <c r="K224" s="5">
        <f t="shared" si="87"/>
        <v>5.2273014390133978</v>
      </c>
      <c r="L224" s="5">
        <f t="shared" si="88"/>
        <v>51.213518917131175</v>
      </c>
      <c r="M224" s="5">
        <f t="shared" si="89"/>
        <v>5.8583125688118178</v>
      </c>
      <c r="N224" s="7">
        <f t="shared" si="90"/>
        <v>1.1485779175230935</v>
      </c>
      <c r="O224" s="7">
        <f t="shared" si="91"/>
        <v>6.9485779175230933</v>
      </c>
      <c r="P224" s="4">
        <v>10</v>
      </c>
      <c r="Q224" s="10">
        <f>P224/SUM(P209:P227)</f>
        <v>5.5555555555555552E-2</v>
      </c>
      <c r="R224" s="7">
        <f t="shared" si="92"/>
        <v>5.0624723723177727</v>
      </c>
    </row>
    <row r="225" spans="2:18" x14ac:dyDescent="0.25">
      <c r="E225" s="5">
        <f t="shared" si="83"/>
        <v>60</v>
      </c>
      <c r="F225" s="27">
        <f>D209*3.6</f>
        <v>10.454602878026797</v>
      </c>
      <c r="G225" s="1">
        <v>160</v>
      </c>
      <c r="H225" s="5">
        <f t="shared" si="84"/>
        <v>-9.8241131777289006</v>
      </c>
      <c r="I225" s="5">
        <f t="shared" si="85"/>
        <v>3.5756847747556755</v>
      </c>
      <c r="J225" s="5">
        <f t="shared" si="86"/>
        <v>50.175886822271096</v>
      </c>
      <c r="K225" s="5">
        <f t="shared" si="87"/>
        <v>3.5756847747556755</v>
      </c>
      <c r="L225" s="5">
        <f t="shared" si="88"/>
        <v>50.303132506930197</v>
      </c>
      <c r="M225" s="5">
        <f t="shared" si="89"/>
        <v>4.0761789072855228</v>
      </c>
      <c r="N225" s="7">
        <f t="shared" si="90"/>
        <v>0.65638278910131265</v>
      </c>
      <c r="O225" s="7">
        <f t="shared" si="91"/>
        <v>6.4563827891013128</v>
      </c>
      <c r="P225" s="4">
        <v>10</v>
      </c>
      <c r="Q225" s="10">
        <f>P225/SUM(P209:P227)</f>
        <v>5.5555555555555552E-2</v>
      </c>
      <c r="R225" s="7">
        <f t="shared" si="92"/>
        <v>4.5381289431701735</v>
      </c>
    </row>
    <row r="226" spans="2:18" x14ac:dyDescent="0.25">
      <c r="E226" s="5">
        <f t="shared" si="83"/>
        <v>60</v>
      </c>
      <c r="F226" s="27">
        <f>D209*3.6</f>
        <v>10.454602878026797</v>
      </c>
      <c r="G226" s="1">
        <v>170</v>
      </c>
      <c r="H226" s="5">
        <f t="shared" si="84"/>
        <v>-10.295773968944534</v>
      </c>
      <c r="I226" s="5">
        <f t="shared" si="85"/>
        <v>1.8154227380007979</v>
      </c>
      <c r="J226" s="5">
        <f t="shared" si="86"/>
        <v>49.70422603105547</v>
      </c>
      <c r="K226" s="5">
        <f t="shared" si="87"/>
        <v>1.8154227380007979</v>
      </c>
      <c r="L226" s="5">
        <f t="shared" si="88"/>
        <v>49.737368698634455</v>
      </c>
      <c r="M226" s="5">
        <f t="shared" si="89"/>
        <v>2.0917707072603018</v>
      </c>
      <c r="N226" s="7">
        <f t="shared" si="90"/>
        <v>0.22194101367271196</v>
      </c>
      <c r="O226" s="7">
        <f t="shared" si="91"/>
        <v>6.0219410136727118</v>
      </c>
      <c r="P226" s="4">
        <v>10</v>
      </c>
      <c r="Q226" s="10">
        <f>P226/SUM(P209:P227)</f>
        <v>5.5555555555555552E-2</v>
      </c>
      <c r="R226" s="7">
        <f t="shared" si="92"/>
        <v>4.138086910625999</v>
      </c>
    </row>
    <row r="227" spans="2:18" x14ac:dyDescent="0.25">
      <c r="E227" s="5">
        <f t="shared" si="83"/>
        <v>60</v>
      </c>
      <c r="F227" s="27">
        <f>D209*3.6</f>
        <v>10.454602878026797</v>
      </c>
      <c r="G227" s="1">
        <v>180</v>
      </c>
      <c r="H227" s="5">
        <f t="shared" si="84"/>
        <v>-10.454602878026797</v>
      </c>
      <c r="I227" s="5">
        <f t="shared" si="85"/>
        <v>1.2808440562697744E-15</v>
      </c>
      <c r="J227" s="5">
        <f t="shared" si="86"/>
        <v>49.545397121973203</v>
      </c>
      <c r="K227" s="5">
        <f t="shared" si="87"/>
        <v>1.2808440562697744E-15</v>
      </c>
      <c r="L227" s="5">
        <f t="shared" si="88"/>
        <v>49.545397121973203</v>
      </c>
      <c r="M227" s="5">
        <f t="shared" si="89"/>
        <v>1.4812063864985787E-15</v>
      </c>
      <c r="N227" s="7">
        <f t="shared" si="90"/>
        <v>4.449840226319039E-17</v>
      </c>
      <c r="O227" s="7">
        <f t="shared" si="91"/>
        <v>5.8</v>
      </c>
      <c r="P227" s="4">
        <v>5</v>
      </c>
      <c r="Q227" s="10">
        <f>P227/SUM(P209:P227)</f>
        <v>2.7777777777777776E-2</v>
      </c>
      <c r="R227" s="7">
        <f t="shared" si="92"/>
        <v>3.954869161291493</v>
      </c>
    </row>
    <row r="228" spans="2:18" x14ac:dyDescent="0.25">
      <c r="R228" s="7">
        <f>SUMPRODUCT(Q209:Q227,R209:R227)</f>
        <v>7.3136841643383335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3">$M$4</f>
        <v>60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70.689772842219469</v>
      </c>
      <c r="K232" s="5">
        <f>I232</f>
        <v>0</v>
      </c>
      <c r="L232" s="5">
        <f>SQRT(J232^2+K232^2)</f>
        <v>70.689772842219469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8.0507930861140604</v>
      </c>
    </row>
    <row r="233" spans="2:18" x14ac:dyDescent="0.25">
      <c r="E233" s="5">
        <f t="shared" si="93"/>
        <v>60</v>
      </c>
      <c r="F233" s="27">
        <f>D232*3.6</f>
        <v>10.689772842219476</v>
      </c>
      <c r="G233" s="1">
        <v>10</v>
      </c>
      <c r="H233" s="5">
        <f t="shared" ref="H233:H250" si="94">$F233*COS($G233*PI()/180)</f>
        <v>10.527371172957087</v>
      </c>
      <c r="I233" s="5">
        <f t="shared" ref="I233:I250" si="95">$F233*SIN($G233*PI()/180)</f>
        <v>1.8562595737248544</v>
      </c>
      <c r="J233" s="5">
        <f t="shared" ref="J233:J250" si="96">E233+H233</f>
        <v>70.527371172957089</v>
      </c>
      <c r="K233" s="5">
        <f t="shared" ref="K233:K250" si="97">I233</f>
        <v>1.8562595737248544</v>
      </c>
      <c r="L233" s="5">
        <f t="shared" ref="L233:L250" si="98">SQRT(J233^2+K233^2)</f>
        <v>70.551795045718734</v>
      </c>
      <c r="M233" s="5">
        <f t="shared" ref="M233:M250" si="99">ATAN(K233/J233)*180/PI()</f>
        <v>1.5076599222967542</v>
      </c>
      <c r="N233" s="7">
        <f t="shared" ref="N233:N250" si="100">$K$2*M233+$K$3*M233*M233+$K$4*M233*M233*M233</f>
        <v>0.13077228555982751</v>
      </c>
      <c r="O233" s="7">
        <f t="shared" ref="O233:O250" si="101">N233+$E$4</f>
        <v>5.9307722855598275</v>
      </c>
      <c r="P233" s="4">
        <v>10</v>
      </c>
      <c r="Q233" s="10">
        <f>P233/SUM(P232:P250)</f>
        <v>5.5555555555555552E-2</v>
      </c>
      <c r="R233" s="7">
        <f t="shared" ref="R233:R250" si="102">O233*(L233^2/E233^2)</f>
        <v>8.2002083040560692</v>
      </c>
    </row>
    <row r="234" spans="2:18" x14ac:dyDescent="0.25">
      <c r="E234" s="5">
        <f t="shared" si="93"/>
        <v>60</v>
      </c>
      <c r="F234" s="27">
        <f>D232*3.6</f>
        <v>10.689772842219476</v>
      </c>
      <c r="G234" s="1">
        <v>20</v>
      </c>
      <c r="H234" s="5">
        <f t="shared" si="94"/>
        <v>10.045100657711249</v>
      </c>
      <c r="I234" s="5">
        <f t="shared" si="95"/>
        <v>3.6561176396147461</v>
      </c>
      <c r="J234" s="5">
        <f t="shared" si="96"/>
        <v>70.045100657711245</v>
      </c>
      <c r="K234" s="5">
        <f t="shared" si="97"/>
        <v>3.6561176396147461</v>
      </c>
      <c r="L234" s="5">
        <f t="shared" si="98"/>
        <v>70.140454249624042</v>
      </c>
      <c r="M234" s="5">
        <f t="shared" si="99"/>
        <v>2.987934582169919</v>
      </c>
      <c r="N234" s="7">
        <f t="shared" si="100"/>
        <v>0.39734872292773044</v>
      </c>
      <c r="O234" s="7">
        <f t="shared" si="101"/>
        <v>6.19734872292773</v>
      </c>
      <c r="P234" s="4">
        <v>10</v>
      </c>
      <c r="Q234" s="10">
        <f>P234/SUM(P232:P250)</f>
        <v>5.5555555555555552E-2</v>
      </c>
      <c r="R234" s="7">
        <f t="shared" si="102"/>
        <v>8.4691647652597162</v>
      </c>
    </row>
    <row r="235" spans="2:18" x14ac:dyDescent="0.25">
      <c r="E235" s="5">
        <f t="shared" si="93"/>
        <v>60</v>
      </c>
      <c r="F235" s="27">
        <f>D232*3.6</f>
        <v>10.689772842219476</v>
      </c>
      <c r="G235" s="1">
        <v>30</v>
      </c>
      <c r="H235" s="5">
        <f t="shared" si="94"/>
        <v>9.2576148420470492</v>
      </c>
      <c r="I235" s="5">
        <f t="shared" si="95"/>
        <v>5.3448864211097371</v>
      </c>
      <c r="J235" s="5">
        <f t="shared" si="96"/>
        <v>69.257614842047047</v>
      </c>
      <c r="K235" s="5">
        <f t="shared" si="97"/>
        <v>5.3448864211097371</v>
      </c>
      <c r="L235" s="5">
        <f t="shared" si="98"/>
        <v>69.463551769715167</v>
      </c>
      <c r="M235" s="5">
        <f t="shared" si="99"/>
        <v>4.4129967300587287</v>
      </c>
      <c r="N235" s="7">
        <f t="shared" si="100"/>
        <v>0.74441304807450626</v>
      </c>
      <c r="O235" s="7">
        <f t="shared" si="101"/>
        <v>6.5444130480745057</v>
      </c>
      <c r="P235" s="4">
        <v>10</v>
      </c>
      <c r="Q235" s="10">
        <f>P235/SUM(P232:P250)</f>
        <v>5.5555555555555552E-2</v>
      </c>
      <c r="R235" s="7">
        <f t="shared" si="102"/>
        <v>8.7716677315209015</v>
      </c>
    </row>
    <row r="236" spans="2:18" x14ac:dyDescent="0.25">
      <c r="E236" s="5">
        <f t="shared" si="93"/>
        <v>60</v>
      </c>
      <c r="F236" s="27">
        <f>D232*3.6</f>
        <v>10.689772842219476</v>
      </c>
      <c r="G236" s="1">
        <v>40</v>
      </c>
      <c r="H236" s="5">
        <f t="shared" si="94"/>
        <v>8.188841083986393</v>
      </c>
      <c r="I236" s="5">
        <f t="shared" si="95"/>
        <v>6.8712535333423395</v>
      </c>
      <c r="J236" s="5">
        <f t="shared" si="96"/>
        <v>68.188841083986389</v>
      </c>
      <c r="K236" s="5">
        <f t="shared" si="97"/>
        <v>6.8712535333423395</v>
      </c>
      <c r="L236" s="5">
        <f t="shared" si="98"/>
        <v>68.534167927367591</v>
      </c>
      <c r="M236" s="5">
        <f t="shared" si="99"/>
        <v>5.7541576288858165</v>
      </c>
      <c r="N236" s="7">
        <f t="shared" si="100"/>
        <v>1.1185187601487019</v>
      </c>
      <c r="O236" s="7">
        <f t="shared" si="101"/>
        <v>6.9185187601487019</v>
      </c>
      <c r="P236" s="4">
        <v>10</v>
      </c>
      <c r="Q236" s="10">
        <f>P236/SUM(P232:P250)</f>
        <v>5.5555555555555552E-2</v>
      </c>
      <c r="R236" s="7">
        <f t="shared" si="102"/>
        <v>9.0266148215228839</v>
      </c>
    </row>
    <row r="237" spans="2:18" x14ac:dyDescent="0.25">
      <c r="E237" s="5">
        <f t="shared" si="93"/>
        <v>60</v>
      </c>
      <c r="F237" s="27">
        <f>D232*3.6</f>
        <v>10.689772842219476</v>
      </c>
      <c r="G237" s="1">
        <v>50</v>
      </c>
      <c r="H237" s="5">
        <f t="shared" si="94"/>
        <v>6.8712535333423412</v>
      </c>
      <c r="I237" s="5">
        <f t="shared" si="95"/>
        <v>8.188841083986393</v>
      </c>
      <c r="J237" s="5">
        <f t="shared" si="96"/>
        <v>66.87125353334234</v>
      </c>
      <c r="K237" s="5">
        <f t="shared" si="97"/>
        <v>8.188841083986393</v>
      </c>
      <c r="L237" s="5">
        <f t="shared" si="98"/>
        <v>67.370777547979458</v>
      </c>
      <c r="M237" s="5">
        <f t="shared" si="99"/>
        <v>6.9815000153698783</v>
      </c>
      <c r="N237" s="7">
        <f t="shared" si="100"/>
        <v>1.4744008336965146</v>
      </c>
      <c r="O237" s="7">
        <f t="shared" si="101"/>
        <v>7.2744008336965145</v>
      </c>
      <c r="P237" s="4">
        <v>10</v>
      </c>
      <c r="Q237" s="10">
        <f>P237/SUM(P232:P250)</f>
        <v>5.5555555555555552E-2</v>
      </c>
      <c r="R237" s="7">
        <f t="shared" si="102"/>
        <v>9.1714467004097209</v>
      </c>
    </row>
    <row r="238" spans="2:18" x14ac:dyDescent="0.25">
      <c r="E238" s="5">
        <f t="shared" si="93"/>
        <v>60</v>
      </c>
      <c r="F238" s="27">
        <f>D232*3.6</f>
        <v>10.689772842219476</v>
      </c>
      <c r="G238" s="1">
        <v>60</v>
      </c>
      <c r="H238" s="5">
        <f t="shared" si="94"/>
        <v>5.3448864211097389</v>
      </c>
      <c r="I238" s="5">
        <f t="shared" si="95"/>
        <v>9.2576148420470474</v>
      </c>
      <c r="J238" s="5">
        <f t="shared" si="96"/>
        <v>65.344886421109734</v>
      </c>
      <c r="K238" s="5">
        <f t="shared" si="97"/>
        <v>9.2576148420470474</v>
      </c>
      <c r="L238" s="5">
        <f t="shared" si="98"/>
        <v>65.997406115327152</v>
      </c>
      <c r="M238" s="5">
        <f t="shared" si="99"/>
        <v>8.0636094188725487</v>
      </c>
      <c r="N238" s="7">
        <f t="shared" si="100"/>
        <v>1.7794605408478372</v>
      </c>
      <c r="O238" s="7">
        <f t="shared" si="101"/>
        <v>7.5794605408478368</v>
      </c>
      <c r="P238" s="4">
        <v>10</v>
      </c>
      <c r="Q238" s="10">
        <f>P238/SUM(P232:P250)</f>
        <v>5.5555555555555552E-2</v>
      </c>
      <c r="R238" s="7">
        <f t="shared" si="102"/>
        <v>9.1704263928856236</v>
      </c>
    </row>
    <row r="239" spans="2:18" x14ac:dyDescent="0.25">
      <c r="E239" s="5">
        <f t="shared" si="93"/>
        <v>60</v>
      </c>
      <c r="F239" s="27">
        <f>D232*3.6</f>
        <v>10.689772842219476</v>
      </c>
      <c r="G239" s="1">
        <v>70</v>
      </c>
      <c r="H239" s="5">
        <f t="shared" si="94"/>
        <v>3.6561176396147474</v>
      </c>
      <c r="I239" s="5">
        <f t="shared" si="95"/>
        <v>10.045100657711247</v>
      </c>
      <c r="J239" s="5">
        <f t="shared" si="96"/>
        <v>63.656117639614749</v>
      </c>
      <c r="K239" s="5">
        <f t="shared" si="97"/>
        <v>10.045100657711247</v>
      </c>
      <c r="L239" s="5">
        <f t="shared" si="98"/>
        <v>64.443815530832921</v>
      </c>
      <c r="M239" s="5">
        <f t="shared" si="99"/>
        <v>8.9674757130474827</v>
      </c>
      <c r="N239" s="7">
        <f t="shared" si="100"/>
        <v>2.0157287772248087</v>
      </c>
      <c r="O239" s="7">
        <f t="shared" si="101"/>
        <v>7.815728777224809</v>
      </c>
      <c r="P239" s="4">
        <v>10</v>
      </c>
      <c r="Q239" s="10">
        <f>P239/SUM(P232:P250)</f>
        <v>5.5555555555555552E-2</v>
      </c>
      <c r="R239" s="7">
        <f t="shared" si="102"/>
        <v>9.0163231959626007</v>
      </c>
    </row>
    <row r="240" spans="2:18" x14ac:dyDescent="0.25">
      <c r="E240" s="5">
        <f t="shared" si="93"/>
        <v>60</v>
      </c>
      <c r="F240" s="27">
        <f>D232*3.6</f>
        <v>10.689772842219476</v>
      </c>
      <c r="G240" s="1">
        <v>80</v>
      </c>
      <c r="H240" s="5">
        <f t="shared" si="94"/>
        <v>1.8562595737248553</v>
      </c>
      <c r="I240" s="5">
        <f t="shared" si="95"/>
        <v>10.527371172957087</v>
      </c>
      <c r="J240" s="5">
        <f t="shared" si="96"/>
        <v>61.856259573724856</v>
      </c>
      <c r="K240" s="5">
        <f t="shared" si="97"/>
        <v>10.527371172957087</v>
      </c>
      <c r="L240" s="5">
        <f t="shared" si="98"/>
        <v>62.745696205120204</v>
      </c>
      <c r="M240" s="5">
        <f t="shared" si="99"/>
        <v>9.6586743390021184</v>
      </c>
      <c r="N240" s="7">
        <f t="shared" si="100"/>
        <v>2.1787306588346969</v>
      </c>
      <c r="O240" s="7">
        <f t="shared" si="101"/>
        <v>7.9787306588346967</v>
      </c>
      <c r="P240" s="4">
        <v>10</v>
      </c>
      <c r="Q240" s="10">
        <f>P240/SUM(P232:P250)</f>
        <v>5.5555555555555552E-2</v>
      </c>
      <c r="R240" s="7">
        <f t="shared" si="102"/>
        <v>8.7256781293570427</v>
      </c>
    </row>
    <row r="241" spans="5:18" x14ac:dyDescent="0.25">
      <c r="E241" s="5">
        <f t="shared" si="93"/>
        <v>60</v>
      </c>
      <c r="F241" s="27">
        <f>D232*3.6</f>
        <v>10.689772842219476</v>
      </c>
      <c r="G241" s="1">
        <v>90</v>
      </c>
      <c r="H241" s="5">
        <f t="shared" si="94"/>
        <v>6.5482793404846593E-16</v>
      </c>
      <c r="I241" s="5">
        <f t="shared" si="95"/>
        <v>10.689772842219476</v>
      </c>
      <c r="J241" s="5">
        <f t="shared" si="96"/>
        <v>60</v>
      </c>
      <c r="K241" s="5">
        <f t="shared" si="97"/>
        <v>10.689772842219476</v>
      </c>
      <c r="L241" s="5">
        <f t="shared" si="98"/>
        <v>60.944821301060955</v>
      </c>
      <c r="M241" s="5">
        <f t="shared" si="99"/>
        <v>10.101985348391759</v>
      </c>
      <c r="N241" s="7">
        <f t="shared" si="100"/>
        <v>2.273027579577533</v>
      </c>
      <c r="O241" s="7">
        <f t="shared" si="101"/>
        <v>8.0730275795775324</v>
      </c>
      <c r="P241" s="4">
        <v>10</v>
      </c>
      <c r="Q241" s="10">
        <f>P241/SUM(P232:P250)</f>
        <v>5.5555555555555552E-2</v>
      </c>
      <c r="R241" s="7">
        <f t="shared" si="102"/>
        <v>8.3292817183742471</v>
      </c>
    </row>
    <row r="242" spans="5:18" x14ac:dyDescent="0.25">
      <c r="E242" s="5">
        <f t="shared" si="93"/>
        <v>60</v>
      </c>
      <c r="F242" s="27">
        <f>D232*3.6</f>
        <v>10.689772842219476</v>
      </c>
      <c r="G242" s="1">
        <v>100</v>
      </c>
      <c r="H242" s="5">
        <f t="shared" si="94"/>
        <v>-1.8562595737248542</v>
      </c>
      <c r="I242" s="5">
        <f t="shared" si="95"/>
        <v>10.527371172957087</v>
      </c>
      <c r="J242" s="5">
        <f t="shared" si="96"/>
        <v>58.143740426275144</v>
      </c>
      <c r="K242" s="5">
        <f t="shared" si="97"/>
        <v>10.527371172957087</v>
      </c>
      <c r="L242" s="5">
        <f t="shared" si="98"/>
        <v>59.089086086783155</v>
      </c>
      <c r="M242" s="5">
        <f t="shared" si="99"/>
        <v>10.262662044317697</v>
      </c>
      <c r="N242" s="7">
        <f t="shared" si="100"/>
        <v>2.3049602541526326</v>
      </c>
      <c r="O242" s="7">
        <f t="shared" si="101"/>
        <v>8.1049602541526333</v>
      </c>
      <c r="P242" s="4">
        <v>10</v>
      </c>
      <c r="Q242" s="10">
        <f>P242/SUM(P232:P250)</f>
        <v>5.5555555555555552E-2</v>
      </c>
      <c r="R242" s="7">
        <f t="shared" si="102"/>
        <v>7.8607309980764972</v>
      </c>
    </row>
    <row r="243" spans="5:18" x14ac:dyDescent="0.25">
      <c r="E243" s="5">
        <f t="shared" si="93"/>
        <v>60</v>
      </c>
      <c r="F243" s="27">
        <f>D232*3.6</f>
        <v>10.689772842219476</v>
      </c>
      <c r="G243" s="1">
        <v>110</v>
      </c>
      <c r="H243" s="5">
        <f t="shared" si="94"/>
        <v>-3.6561176396147461</v>
      </c>
      <c r="I243" s="5">
        <f t="shared" si="95"/>
        <v>10.045100657711249</v>
      </c>
      <c r="J243" s="5">
        <f t="shared" si="96"/>
        <v>56.343882360385251</v>
      </c>
      <c r="K243" s="5">
        <f t="shared" si="97"/>
        <v>10.045100657711249</v>
      </c>
      <c r="L243" s="5">
        <f t="shared" si="98"/>
        <v>57.232308416352417</v>
      </c>
      <c r="M243" s="5">
        <f t="shared" si="99"/>
        <v>10.108600883743177</v>
      </c>
      <c r="N243" s="7">
        <f t="shared" si="100"/>
        <v>2.2743668958411289</v>
      </c>
      <c r="O243" s="7">
        <f t="shared" si="101"/>
        <v>8.0743668958411288</v>
      </c>
      <c r="P243" s="4">
        <v>10</v>
      </c>
      <c r="Q243" s="10">
        <f>P243/SUM(P232:P250)</f>
        <v>5.5555555555555552E-2</v>
      </c>
      <c r="R243" s="7">
        <f t="shared" si="102"/>
        <v>7.3466357060106331</v>
      </c>
    </row>
    <row r="244" spans="5:18" x14ac:dyDescent="0.25">
      <c r="E244" s="5">
        <f t="shared" si="93"/>
        <v>60</v>
      </c>
      <c r="F244" s="27">
        <f>D232*3.6</f>
        <v>10.689772842219476</v>
      </c>
      <c r="G244" s="1">
        <v>120</v>
      </c>
      <c r="H244" s="5">
        <f t="shared" si="94"/>
        <v>-5.3448864211097353</v>
      </c>
      <c r="I244" s="5">
        <f t="shared" si="95"/>
        <v>9.2576148420470492</v>
      </c>
      <c r="J244" s="5">
        <f t="shared" si="96"/>
        <v>54.655113578890266</v>
      </c>
      <c r="K244" s="5">
        <f t="shared" si="97"/>
        <v>9.2576148420470492</v>
      </c>
      <c r="L244" s="5">
        <f t="shared" si="98"/>
        <v>55.433607792431161</v>
      </c>
      <c r="M244" s="5">
        <f t="shared" si="99"/>
        <v>9.6136504061602519</v>
      </c>
      <c r="N244" s="7">
        <f t="shared" si="100"/>
        <v>2.1686753759280997</v>
      </c>
      <c r="O244" s="7">
        <f t="shared" si="101"/>
        <v>7.9686753759280995</v>
      </c>
      <c r="P244" s="4">
        <v>10</v>
      </c>
      <c r="Q244" s="10">
        <f>P244/SUM(P232:P250)</f>
        <v>5.5555555555555552E-2</v>
      </c>
      <c r="R244" s="7">
        <f t="shared" si="102"/>
        <v>6.8018950054503682</v>
      </c>
    </row>
    <row r="245" spans="5:18" x14ac:dyDescent="0.25">
      <c r="E245" s="5">
        <f t="shared" si="93"/>
        <v>60</v>
      </c>
      <c r="F245" s="27">
        <f>D232*3.6</f>
        <v>10.689772842219476</v>
      </c>
      <c r="G245" s="1">
        <v>130</v>
      </c>
      <c r="H245" s="5">
        <f t="shared" si="94"/>
        <v>-6.8712535333423412</v>
      </c>
      <c r="I245" s="5">
        <f t="shared" si="95"/>
        <v>8.188841083986393</v>
      </c>
      <c r="J245" s="5">
        <f t="shared" si="96"/>
        <v>53.12874646665766</v>
      </c>
      <c r="K245" s="5">
        <f t="shared" si="97"/>
        <v>8.188841083986393</v>
      </c>
      <c r="L245" s="5">
        <f t="shared" si="98"/>
        <v>53.756123552737435</v>
      </c>
      <c r="M245" s="5">
        <f t="shared" si="99"/>
        <v>8.7621618702370085</v>
      </c>
      <c r="N245" s="7">
        <f t="shared" si="100"/>
        <v>1.9640857875536173</v>
      </c>
      <c r="O245" s="7">
        <f t="shared" si="101"/>
        <v>7.7640857875536167</v>
      </c>
      <c r="P245" s="4">
        <v>10</v>
      </c>
      <c r="Q245" s="10">
        <f>P245/SUM(P232:P250)</f>
        <v>5.5555555555555552E-2</v>
      </c>
      <c r="R245" s="7">
        <f t="shared" si="102"/>
        <v>6.2322334288985175</v>
      </c>
    </row>
    <row r="246" spans="5:18" x14ac:dyDescent="0.25">
      <c r="E246" s="5">
        <f t="shared" si="93"/>
        <v>60</v>
      </c>
      <c r="F246" s="27">
        <f>D232*3.6</f>
        <v>10.689772842219476</v>
      </c>
      <c r="G246" s="1">
        <v>140</v>
      </c>
      <c r="H246" s="5">
        <f t="shared" si="94"/>
        <v>-8.188841083986393</v>
      </c>
      <c r="I246" s="5">
        <f t="shared" si="95"/>
        <v>6.8712535333423421</v>
      </c>
      <c r="J246" s="5">
        <f t="shared" si="96"/>
        <v>51.811158916013611</v>
      </c>
      <c r="K246" s="5">
        <f t="shared" si="97"/>
        <v>6.8712535333423421</v>
      </c>
      <c r="L246" s="5">
        <f t="shared" si="98"/>
        <v>52.264809512136239</v>
      </c>
      <c r="M246" s="5">
        <f t="shared" si="99"/>
        <v>7.5545451741495011</v>
      </c>
      <c r="N246" s="7">
        <f t="shared" si="100"/>
        <v>1.6380846274765861</v>
      </c>
      <c r="O246" s="7">
        <f t="shared" si="101"/>
        <v>7.4380846274765862</v>
      </c>
      <c r="P246" s="4">
        <v>10</v>
      </c>
      <c r="Q246" s="10">
        <f>P246/SUM(P232:P250)</f>
        <v>5.5555555555555552E-2</v>
      </c>
      <c r="R246" s="7">
        <f t="shared" si="102"/>
        <v>5.6438746333083083</v>
      </c>
    </row>
    <row r="247" spans="5:18" x14ac:dyDescent="0.25">
      <c r="E247" s="5">
        <f t="shared" si="93"/>
        <v>60</v>
      </c>
      <c r="F247" s="27">
        <f>D232*3.6</f>
        <v>10.689772842219476</v>
      </c>
      <c r="G247" s="1">
        <v>150</v>
      </c>
      <c r="H247" s="5">
        <f t="shared" si="94"/>
        <v>-9.2576148420470492</v>
      </c>
      <c r="I247" s="5">
        <f t="shared" si="95"/>
        <v>5.3448864211097371</v>
      </c>
      <c r="J247" s="5">
        <f t="shared" si="96"/>
        <v>50.742385157952953</v>
      </c>
      <c r="K247" s="5">
        <f t="shared" si="97"/>
        <v>5.3448864211097371</v>
      </c>
      <c r="L247" s="5">
        <f t="shared" si="98"/>
        <v>51.023107141496268</v>
      </c>
      <c r="M247" s="5">
        <f t="shared" si="99"/>
        <v>6.0130070242781004</v>
      </c>
      <c r="N247" s="7">
        <f t="shared" si="100"/>
        <v>1.1933539280562391</v>
      </c>
      <c r="O247" s="7">
        <f t="shared" si="101"/>
        <v>6.9933539280562389</v>
      </c>
      <c r="P247" s="4">
        <v>10</v>
      </c>
      <c r="Q247" s="10">
        <f>P247/SUM(P232:P250)</f>
        <v>5.5555555555555552E-2</v>
      </c>
      <c r="R247" s="7">
        <f t="shared" si="102"/>
        <v>5.057277815449444</v>
      </c>
    </row>
    <row r="248" spans="5:18" x14ac:dyDescent="0.25">
      <c r="E248" s="5">
        <f t="shared" si="93"/>
        <v>60</v>
      </c>
      <c r="F248" s="27">
        <f>D232*3.6</f>
        <v>10.689772842219476</v>
      </c>
      <c r="G248" s="1">
        <v>160</v>
      </c>
      <c r="H248" s="5">
        <f t="shared" si="94"/>
        <v>-10.045100657711247</v>
      </c>
      <c r="I248" s="5">
        <f t="shared" si="95"/>
        <v>3.6561176396147479</v>
      </c>
      <c r="J248" s="5">
        <f t="shared" si="96"/>
        <v>49.954899342288755</v>
      </c>
      <c r="K248" s="5">
        <f t="shared" si="97"/>
        <v>3.6561176396147479</v>
      </c>
      <c r="L248" s="5">
        <f t="shared" si="98"/>
        <v>50.08851329888823</v>
      </c>
      <c r="M248" s="5">
        <f t="shared" si="99"/>
        <v>4.1859213225422787</v>
      </c>
      <c r="N248" s="7">
        <f t="shared" si="100"/>
        <v>0.68472055319957392</v>
      </c>
      <c r="O248" s="7">
        <f t="shared" si="101"/>
        <v>6.4847205531995735</v>
      </c>
      <c r="P248" s="4">
        <v>10</v>
      </c>
      <c r="Q248" s="10">
        <f>P248/SUM(P232:P250)</f>
        <v>5.5555555555555552E-2</v>
      </c>
      <c r="R248" s="7">
        <f t="shared" si="102"/>
        <v>4.5192362747417336</v>
      </c>
    </row>
    <row r="249" spans="5:18" x14ac:dyDescent="0.25">
      <c r="E249" s="5">
        <f t="shared" si="93"/>
        <v>60</v>
      </c>
      <c r="F249" s="27">
        <f>D232*3.6</f>
        <v>10.689772842219476</v>
      </c>
      <c r="G249" s="1">
        <v>170</v>
      </c>
      <c r="H249" s="5">
        <f t="shared" si="94"/>
        <v>-10.527371172957087</v>
      </c>
      <c r="I249" s="5">
        <f t="shared" si="95"/>
        <v>1.8562595737248537</v>
      </c>
      <c r="J249" s="5">
        <f t="shared" si="96"/>
        <v>49.472628827042911</v>
      </c>
      <c r="K249" s="5">
        <f t="shared" si="97"/>
        <v>1.8562595737248537</v>
      </c>
      <c r="L249" s="5">
        <f t="shared" si="98"/>
        <v>49.507440881784653</v>
      </c>
      <c r="M249" s="5">
        <f t="shared" si="99"/>
        <v>2.1487835576452463</v>
      </c>
      <c r="N249" s="7">
        <f t="shared" si="100"/>
        <v>0.23188406889345659</v>
      </c>
      <c r="O249" s="7">
        <f t="shared" si="101"/>
        <v>6.0318840688934561</v>
      </c>
      <c r="P249" s="4">
        <v>10</v>
      </c>
      <c r="Q249" s="10">
        <f>P249/SUM(P232:P250)</f>
        <v>5.5555555555555552E-2</v>
      </c>
      <c r="R249" s="7">
        <f t="shared" si="102"/>
        <v>4.1066854569069662</v>
      </c>
    </row>
    <row r="250" spans="5:18" x14ac:dyDescent="0.25">
      <c r="E250" s="5">
        <f t="shared" si="93"/>
        <v>60</v>
      </c>
      <c r="F250" s="27">
        <f>D232*3.6</f>
        <v>10.689772842219476</v>
      </c>
      <c r="G250" s="1">
        <v>180</v>
      </c>
      <c r="H250" s="5">
        <f t="shared" si="94"/>
        <v>-10.689772842219476</v>
      </c>
      <c r="I250" s="5">
        <f t="shared" si="95"/>
        <v>1.3096558680969319E-15</v>
      </c>
      <c r="J250" s="5">
        <f t="shared" si="96"/>
        <v>49.310227157780524</v>
      </c>
      <c r="K250" s="5">
        <f t="shared" si="97"/>
        <v>1.3096558680969319E-15</v>
      </c>
      <c r="L250" s="5">
        <f t="shared" si="98"/>
        <v>49.310227157780524</v>
      </c>
      <c r="M250" s="5">
        <f t="shared" si="99"/>
        <v>1.5217482899925402E-15</v>
      </c>
      <c r="N250" s="7">
        <f t="shared" si="100"/>
        <v>4.5716362127955986E-17</v>
      </c>
      <c r="O250" s="7">
        <f t="shared" si="101"/>
        <v>5.8</v>
      </c>
      <c r="P250" s="4">
        <v>5</v>
      </c>
      <c r="Q250" s="10">
        <f>P250/SUM(P232:P250)</f>
        <v>2.7777777777777776E-2</v>
      </c>
      <c r="R250" s="7">
        <f t="shared" si="102"/>
        <v>3.9174142537891981</v>
      </c>
    </row>
    <row r="251" spans="5:18" x14ac:dyDescent="0.25">
      <c r="R251" s="7">
        <f>SUMPRODUCT(Q232:Q250,R232:R250)</f>
        <v>7.3574158193412735</v>
      </c>
    </row>
  </sheetData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65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6.3781646181654095</v>
      </c>
    </row>
    <row r="9" spans="2:18" x14ac:dyDescent="0.25">
      <c r="B9" s="30">
        <v>0.15</v>
      </c>
      <c r="C9" s="7">
        <f>$R$67</f>
        <v>6.6182213762003324</v>
      </c>
    </row>
    <row r="10" spans="2:18" x14ac:dyDescent="0.25">
      <c r="B10" s="30">
        <v>0.25</v>
      </c>
      <c r="C10" s="7">
        <f>$R$90</f>
        <v>6.756527897696623</v>
      </c>
    </row>
    <row r="11" spans="2:18" x14ac:dyDescent="0.25">
      <c r="B11" s="30">
        <v>0.35</v>
      </c>
      <c r="C11" s="7">
        <f>$R$113</f>
        <v>6.8575436857293495</v>
      </c>
    </row>
    <row r="12" spans="2:18" x14ac:dyDescent="0.25">
      <c r="B12" s="30">
        <v>0.45</v>
      </c>
      <c r="C12" s="7">
        <f>$R$136</f>
        <v>6.938163881260289</v>
      </c>
    </row>
    <row r="13" spans="2:18" x14ac:dyDescent="0.25">
      <c r="B13" s="30">
        <v>0.55000000000000004</v>
      </c>
      <c r="C13" s="7">
        <f>$R$159</f>
        <v>7.0056595811833127</v>
      </c>
    </row>
    <row r="14" spans="2:18" x14ac:dyDescent="0.25">
      <c r="B14" s="30">
        <v>0.65</v>
      </c>
      <c r="C14" s="7">
        <f>$R$182</f>
        <v>7.0638996909680847</v>
      </c>
    </row>
    <row r="15" spans="2:18" x14ac:dyDescent="0.25">
      <c r="B15" s="30">
        <v>0.75</v>
      </c>
      <c r="C15" s="7">
        <f>$R$205</f>
        <v>7.1152134373483058</v>
      </c>
    </row>
    <row r="16" spans="2:18" x14ac:dyDescent="0.25">
      <c r="B16" s="30">
        <v>0.85</v>
      </c>
      <c r="C16" s="7">
        <f>$R$228</f>
        <v>7.1611227724220194</v>
      </c>
    </row>
    <row r="17" spans="2:18" ht="15.75" thickBot="1" x14ac:dyDescent="0.3">
      <c r="B17" s="30">
        <v>0.95</v>
      </c>
      <c r="C17" s="12">
        <f>$R$251</f>
        <v>7.2026821913324675</v>
      </c>
    </row>
    <row r="18" spans="2:18" ht="15.75" thickBot="1" x14ac:dyDescent="0.3">
      <c r="B18" s="31" t="s">
        <v>40</v>
      </c>
      <c r="C18" s="13">
        <f>AVERAGE(C8:C17)</f>
        <v>6.90971991323062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65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70.93222693385303</v>
      </c>
      <c r="K25" s="5">
        <f>I25</f>
        <v>0</v>
      </c>
      <c r="L25" s="5">
        <f>SQRT(J25^2+K25^2)</f>
        <v>70.93222693385303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6.906984317920621</v>
      </c>
    </row>
    <row r="26" spans="2:18" x14ac:dyDescent="0.25">
      <c r="E26" s="5">
        <f t="shared" si="0"/>
        <v>65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70.842103077086307</v>
      </c>
      <c r="K26" s="5">
        <f t="shared" ref="K26:K43" si="4">I26</f>
        <v>1.0301203965702614</v>
      </c>
      <c r="L26" s="5">
        <f t="shared" ref="L26:L43" si="5">SQRT(J26^2+K26^2)</f>
        <v>70.84959221065391</v>
      </c>
      <c r="M26" s="5">
        <f t="shared" ref="M26:M43" si="6">ATAN(K26/J26)*180/PI()</f>
        <v>0.83308356446632248</v>
      </c>
      <c r="N26" s="7">
        <f t="shared" ref="N26:N43" si="7">$K$2*M26+$K$3*M26*M26+$K$4*M26*M26*M26</f>
        <v>5.2124115647486716E-2</v>
      </c>
      <c r="O26" s="7">
        <f t="shared" ref="O26:O43" si="8">N26+$E$4</f>
        <v>5.8521241156474861</v>
      </c>
      <c r="P26" s="4">
        <v>10</v>
      </c>
      <c r="Q26" s="10">
        <f>P26/SUM(P25:P43)</f>
        <v>5.5555555555555552E-2</v>
      </c>
      <c r="R26" s="7">
        <f t="shared" ref="R26:R43" si="9">O26*(L26^2/E26^2)</f>
        <v>6.9528286247106719</v>
      </c>
    </row>
    <row r="27" spans="2:18" x14ac:dyDescent="0.25">
      <c r="E27" s="5">
        <f t="shared" si="0"/>
        <v>65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70.574469874569118</v>
      </c>
      <c r="K27" s="5">
        <f t="shared" si="4"/>
        <v>2.0289411061568079</v>
      </c>
      <c r="L27" s="5">
        <f t="shared" si="5"/>
        <v>70.603628802553175</v>
      </c>
      <c r="M27" s="5">
        <f t="shared" si="6"/>
        <v>1.6467392737922779</v>
      </c>
      <c r="N27" s="7">
        <f t="shared" si="7"/>
        <v>0.15064523848194303</v>
      </c>
      <c r="O27" s="7">
        <f t="shared" si="8"/>
        <v>5.9506452384819433</v>
      </c>
      <c r="P27" s="4">
        <v>10</v>
      </c>
      <c r="Q27" s="10">
        <f>P27/SUM(P25:P43)</f>
        <v>5.5555555555555552E-2</v>
      </c>
      <c r="R27" s="7">
        <f t="shared" si="9"/>
        <v>7.0208774466338397</v>
      </c>
    </row>
    <row r="28" spans="2:18" x14ac:dyDescent="0.25">
      <c r="E28" s="5">
        <f t="shared" si="0"/>
        <v>65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70.137459225730993</v>
      </c>
      <c r="K28" s="5">
        <f t="shared" si="4"/>
        <v>2.9661134669265179</v>
      </c>
      <c r="L28" s="5">
        <f t="shared" si="5"/>
        <v>70.200149684596539</v>
      </c>
      <c r="M28" s="5">
        <f t="shared" si="6"/>
        <v>2.42159583192073</v>
      </c>
      <c r="N28" s="7">
        <f t="shared" si="7"/>
        <v>0.28185846947239512</v>
      </c>
      <c r="O28" s="7">
        <f t="shared" si="8"/>
        <v>6.0818584694723947</v>
      </c>
      <c r="P28" s="4">
        <v>10</v>
      </c>
      <c r="Q28" s="10">
        <f>P28/SUM(P25:P43)</f>
        <v>5.5555555555555552E-2</v>
      </c>
      <c r="R28" s="7">
        <f t="shared" si="9"/>
        <v>7.0939099708055835</v>
      </c>
    </row>
    <row r="29" spans="2:18" x14ac:dyDescent="0.25">
      <c r="E29" s="5">
        <f t="shared" si="0"/>
        <v>65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69.54434947799885</v>
      </c>
      <c r="K29" s="5">
        <f t="shared" si="4"/>
        <v>3.8131619709295013</v>
      </c>
      <c r="L29" s="5">
        <f t="shared" si="5"/>
        <v>69.648810101354798</v>
      </c>
      <c r="M29" s="5">
        <f t="shared" si="6"/>
        <v>3.1384223027398561</v>
      </c>
      <c r="N29" s="7">
        <f t="shared" si="7"/>
        <v>0.43047583803928624</v>
      </c>
      <c r="O29" s="7">
        <f t="shared" si="8"/>
        <v>6.2304758380392862</v>
      </c>
      <c r="P29" s="4">
        <v>10</v>
      </c>
      <c r="Q29" s="10">
        <f>P29/SUM(P25:P43)</f>
        <v>5.5555555555555552E-2</v>
      </c>
      <c r="R29" s="7">
        <f t="shared" si="9"/>
        <v>7.1535547486670605</v>
      </c>
    </row>
    <row r="30" spans="2:18" x14ac:dyDescent="0.25">
      <c r="E30" s="5">
        <f t="shared" si="0"/>
        <v>65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68.813161970929499</v>
      </c>
      <c r="K30" s="5">
        <f t="shared" si="4"/>
        <v>4.5443494779988516</v>
      </c>
      <c r="L30" s="5">
        <f t="shared" si="5"/>
        <v>68.96305077804756</v>
      </c>
      <c r="M30" s="5">
        <f t="shared" si="6"/>
        <v>3.7782673979792305</v>
      </c>
      <c r="N30" s="7">
        <f t="shared" si="7"/>
        <v>0.581298309486738</v>
      </c>
      <c r="O30" s="7">
        <f t="shared" si="8"/>
        <v>6.3812983094867377</v>
      </c>
      <c r="P30" s="4">
        <v>10</v>
      </c>
      <c r="Q30" s="10">
        <f>P30/SUM(P25:P43)</f>
        <v>5.5555555555555552E-2</v>
      </c>
      <c r="R30" s="7">
        <f t="shared" si="9"/>
        <v>7.1831554486285629</v>
      </c>
    </row>
    <row r="31" spans="2:18" x14ac:dyDescent="0.25">
      <c r="E31" s="5">
        <f t="shared" si="0"/>
        <v>65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67.966113466926515</v>
      </c>
      <c r="K31" s="5">
        <f t="shared" si="4"/>
        <v>5.1374592257309981</v>
      </c>
      <c r="L31" s="5">
        <f t="shared" si="5"/>
        <v>68.160003426461031</v>
      </c>
      <c r="M31" s="5">
        <f t="shared" si="6"/>
        <v>4.3226840415473404</v>
      </c>
      <c r="N31" s="7">
        <f t="shared" si="7"/>
        <v>0.7205078818646129</v>
      </c>
      <c r="O31" s="7">
        <f t="shared" si="8"/>
        <v>6.5205078818646127</v>
      </c>
      <c r="P31" s="4">
        <v>10</v>
      </c>
      <c r="Q31" s="10">
        <f>P31/SUM(P25:P43)</f>
        <v>5.5555555555555552E-2</v>
      </c>
      <c r="R31" s="7">
        <f t="shared" si="9"/>
        <v>7.1699135308759576</v>
      </c>
    </row>
    <row r="32" spans="2:18" x14ac:dyDescent="0.25">
      <c r="E32" s="5">
        <f t="shared" si="0"/>
        <v>65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67.028941106156807</v>
      </c>
      <c r="K32" s="5">
        <f t="shared" si="4"/>
        <v>5.5744698745691128</v>
      </c>
      <c r="L32" s="5">
        <f t="shared" si="5"/>
        <v>67.260342403195622</v>
      </c>
      <c r="M32" s="5">
        <f t="shared" si="6"/>
        <v>4.7540700643459823</v>
      </c>
      <c r="N32" s="7">
        <f t="shared" si="7"/>
        <v>0.83647083010095236</v>
      </c>
      <c r="O32" s="7">
        <f t="shared" si="8"/>
        <v>6.6364708301009525</v>
      </c>
      <c r="P32" s="4">
        <v>10</v>
      </c>
      <c r="Q32" s="10">
        <f>P32/SUM(P25:P43)</f>
        <v>5.5555555555555552E-2</v>
      </c>
      <c r="R32" s="7">
        <f t="shared" si="9"/>
        <v>7.1060559769498974</v>
      </c>
    </row>
    <row r="33" spans="2:18" x14ac:dyDescent="0.25">
      <c r="E33" s="5">
        <f t="shared" si="0"/>
        <v>65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66.030120396570268</v>
      </c>
      <c r="K33" s="5">
        <f t="shared" si="4"/>
        <v>5.8421030770863096</v>
      </c>
      <c r="L33" s="5">
        <f t="shared" si="5"/>
        <v>66.288060523361708</v>
      </c>
      <c r="M33" s="5">
        <f t="shared" si="6"/>
        <v>5.0561547347740907</v>
      </c>
      <c r="N33" s="7">
        <f t="shared" si="7"/>
        <v>0.92004954337529532</v>
      </c>
      <c r="O33" s="7">
        <f t="shared" si="8"/>
        <v>6.7200495433752954</v>
      </c>
      <c r="P33" s="4">
        <v>10</v>
      </c>
      <c r="Q33" s="10">
        <f>P33/SUM(P25:P43)</f>
        <v>5.5555555555555552E-2</v>
      </c>
      <c r="R33" s="7">
        <f t="shared" si="9"/>
        <v>6.989021662368514</v>
      </c>
    </row>
    <row r="34" spans="2:18" x14ac:dyDescent="0.25">
      <c r="E34" s="5">
        <f t="shared" si="0"/>
        <v>65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65</v>
      </c>
      <c r="K34" s="5">
        <f t="shared" si="4"/>
        <v>5.9322269338530367</v>
      </c>
      <c r="L34" s="5">
        <f t="shared" si="5"/>
        <v>65.270141078403768</v>
      </c>
      <c r="M34" s="5">
        <f t="shared" si="6"/>
        <v>5.2146548889836923</v>
      </c>
      <c r="N34" s="7">
        <f t="shared" si="7"/>
        <v>0.96454572502034219</v>
      </c>
      <c r="O34" s="7">
        <f t="shared" si="8"/>
        <v>6.7645457250203425</v>
      </c>
      <c r="P34" s="4">
        <v>10</v>
      </c>
      <c r="Q34" s="10">
        <f>P34/SUM(P25:P43)</f>
        <v>5.5555555555555552E-2</v>
      </c>
      <c r="R34" s="7">
        <f t="shared" si="9"/>
        <v>6.8208896939850323</v>
      </c>
    </row>
    <row r="35" spans="2:18" x14ac:dyDescent="0.25">
      <c r="E35" s="5">
        <f t="shared" si="0"/>
        <v>65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63.969879603429739</v>
      </c>
      <c r="K35" s="5">
        <f t="shared" si="4"/>
        <v>5.8421030770863096</v>
      </c>
      <c r="L35" s="5">
        <f t="shared" si="5"/>
        <v>64.236093162960941</v>
      </c>
      <c r="M35" s="5">
        <f t="shared" si="6"/>
        <v>5.2181103373656859</v>
      </c>
      <c r="N35" s="7">
        <f t="shared" si="7"/>
        <v>0.96552016192686119</v>
      </c>
      <c r="O35" s="7">
        <f t="shared" si="8"/>
        <v>6.7655201619268608</v>
      </c>
      <c r="P35" s="4">
        <v>10</v>
      </c>
      <c r="Q35" s="10">
        <f>P35/SUM(P25:P43)</f>
        <v>5.5555555555555552E-2</v>
      </c>
      <c r="R35" s="7">
        <f t="shared" si="9"/>
        <v>6.6074322376679824</v>
      </c>
    </row>
    <row r="36" spans="2:18" x14ac:dyDescent="0.25">
      <c r="E36" s="5">
        <f t="shared" si="0"/>
        <v>65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62.971058893843193</v>
      </c>
      <c r="K36" s="5">
        <f t="shared" si="4"/>
        <v>5.5744698745691137</v>
      </c>
      <c r="L36" s="5">
        <f t="shared" si="5"/>
        <v>63.217315449126332</v>
      </c>
      <c r="M36" s="5">
        <f t="shared" si="6"/>
        <v>5.058882419954613</v>
      </c>
      <c r="N36" s="7">
        <f t="shared" si="7"/>
        <v>0.920811824703205</v>
      </c>
      <c r="O36" s="7">
        <f t="shared" si="8"/>
        <v>6.7208118247032047</v>
      </c>
      <c r="P36" s="4">
        <v>10</v>
      </c>
      <c r="Q36" s="10">
        <f>P36/SUM(P25:P43)</f>
        <v>5.5555555555555552E-2</v>
      </c>
      <c r="R36" s="7">
        <f t="shared" si="9"/>
        <v>6.3572182474789498</v>
      </c>
    </row>
    <row r="37" spans="2:18" x14ac:dyDescent="0.25">
      <c r="E37" s="5">
        <f t="shared" si="0"/>
        <v>65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62.033886533073485</v>
      </c>
      <c r="K37" s="5">
        <f t="shared" si="4"/>
        <v>5.137459225730999</v>
      </c>
      <c r="L37" s="5">
        <f t="shared" si="5"/>
        <v>62.246257443273521</v>
      </c>
      <c r="M37" s="5">
        <f t="shared" si="6"/>
        <v>4.7342596828914596</v>
      </c>
      <c r="N37" s="7">
        <f t="shared" si="7"/>
        <v>0.83105256051812915</v>
      </c>
      <c r="O37" s="7">
        <f t="shared" si="8"/>
        <v>6.6310525605181292</v>
      </c>
      <c r="P37" s="4">
        <v>10</v>
      </c>
      <c r="Q37" s="10">
        <f>P37/SUM(P25:P43)</f>
        <v>5.5555555555555552E-2</v>
      </c>
      <c r="R37" s="7">
        <f t="shared" si="9"/>
        <v>6.0811014148927418</v>
      </c>
    </row>
    <row r="38" spans="2:18" x14ac:dyDescent="0.25">
      <c r="E38" s="5">
        <f t="shared" si="0"/>
        <v>65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61.186838029070501</v>
      </c>
      <c r="K38" s="5">
        <f t="shared" si="4"/>
        <v>4.5443494779988516</v>
      </c>
      <c r="L38" s="5">
        <f t="shared" si="5"/>
        <v>61.355360484426264</v>
      </c>
      <c r="M38" s="5">
        <f t="shared" si="6"/>
        <v>4.2475619175158617</v>
      </c>
      <c r="N38" s="7">
        <f t="shared" si="7"/>
        <v>0.70078714025041111</v>
      </c>
      <c r="O38" s="7">
        <f t="shared" si="8"/>
        <v>6.5007871402504112</v>
      </c>
      <c r="P38" s="4">
        <v>10</v>
      </c>
      <c r="Q38" s="10">
        <f>P38/SUM(P25:P43)</f>
        <v>5.5555555555555552E-2</v>
      </c>
      <c r="R38" s="7">
        <f t="shared" si="9"/>
        <v>5.7922094355183393</v>
      </c>
    </row>
    <row r="39" spans="2:18" x14ac:dyDescent="0.25">
      <c r="E39" s="5">
        <f t="shared" si="0"/>
        <v>65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60.45565052200115</v>
      </c>
      <c r="K39" s="5">
        <f t="shared" si="4"/>
        <v>3.8131619709295026</v>
      </c>
      <c r="L39" s="5">
        <f t="shared" si="5"/>
        <v>60.575786286724174</v>
      </c>
      <c r="M39" s="5">
        <f t="shared" si="6"/>
        <v>3.6090762734176924</v>
      </c>
      <c r="N39" s="7">
        <f t="shared" si="7"/>
        <v>0.53995208610363643</v>
      </c>
      <c r="O39" s="7">
        <f t="shared" si="8"/>
        <v>6.3399520861036365</v>
      </c>
      <c r="P39" s="4">
        <v>10</v>
      </c>
      <c r="Q39" s="10">
        <f>P39/SUM(P25:P43)</f>
        <v>5.5555555555555552E-2</v>
      </c>
      <c r="R39" s="7">
        <f t="shared" si="9"/>
        <v>5.5062684709312215</v>
      </c>
    </row>
    <row r="40" spans="2:18" x14ac:dyDescent="0.25">
      <c r="E40" s="5">
        <f t="shared" si="0"/>
        <v>65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59.862540774269</v>
      </c>
      <c r="K40" s="5">
        <f t="shared" si="4"/>
        <v>2.9661134669265179</v>
      </c>
      <c r="L40" s="5">
        <f t="shared" si="5"/>
        <v>59.935979320018639</v>
      </c>
      <c r="M40" s="5">
        <f t="shared" si="6"/>
        <v>2.8366138293885785</v>
      </c>
      <c r="N40" s="7">
        <f t="shared" si="7"/>
        <v>0.36503044913535454</v>
      </c>
      <c r="O40" s="7">
        <f t="shared" si="8"/>
        <v>6.1650304491353545</v>
      </c>
      <c r="P40" s="4">
        <v>10</v>
      </c>
      <c r="Q40" s="10">
        <f>P40/SUM(P25:P43)</f>
        <v>5.5555555555555552E-2</v>
      </c>
      <c r="R40" s="7">
        <f t="shared" si="9"/>
        <v>5.241839562650549</v>
      </c>
    </row>
    <row r="41" spans="2:18" x14ac:dyDescent="0.25">
      <c r="E41" s="5">
        <f t="shared" si="0"/>
        <v>65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59.425530125430889</v>
      </c>
      <c r="K41" s="5">
        <f t="shared" si="4"/>
        <v>2.0289411061568088</v>
      </c>
      <c r="L41" s="5">
        <f t="shared" si="5"/>
        <v>59.460156682443639</v>
      </c>
      <c r="M41" s="5">
        <f t="shared" si="6"/>
        <v>1.9554663153012088</v>
      </c>
      <c r="N41" s="7">
        <f t="shared" si="7"/>
        <v>0.19889726687059162</v>
      </c>
      <c r="O41" s="7">
        <f t="shared" si="8"/>
        <v>5.9988972668705918</v>
      </c>
      <c r="P41" s="4">
        <v>10</v>
      </c>
      <c r="Q41" s="10">
        <f>P41/SUM(P25:P43)</f>
        <v>5.5555555555555552E-2</v>
      </c>
      <c r="R41" s="7">
        <f t="shared" si="9"/>
        <v>5.0199201590394136</v>
      </c>
    </row>
    <row r="42" spans="2:18" x14ac:dyDescent="0.25">
      <c r="E42" s="5">
        <f t="shared" si="0"/>
        <v>65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59.157896922913693</v>
      </c>
      <c r="K42" s="5">
        <f t="shared" si="4"/>
        <v>1.0301203965702612</v>
      </c>
      <c r="L42" s="5">
        <f t="shared" si="5"/>
        <v>59.166865020664325</v>
      </c>
      <c r="M42" s="5">
        <f t="shared" si="6"/>
        <v>0.9975944018335815</v>
      </c>
      <c r="N42" s="7">
        <f t="shared" si="7"/>
        <v>6.8475923446795789E-2</v>
      </c>
      <c r="O42" s="7">
        <f t="shared" si="8"/>
        <v>5.8684759234467956</v>
      </c>
      <c r="P42" s="4">
        <v>10</v>
      </c>
      <c r="Q42" s="10">
        <f>P42/SUM(P25:P43)</f>
        <v>5.5555555555555552E-2</v>
      </c>
      <c r="R42" s="7">
        <f t="shared" si="9"/>
        <v>4.8624565223708371</v>
      </c>
    </row>
    <row r="43" spans="2:18" x14ac:dyDescent="0.25">
      <c r="E43" s="5">
        <f t="shared" si="0"/>
        <v>65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59.067773066146962</v>
      </c>
      <c r="K43" s="5">
        <f t="shared" si="4"/>
        <v>7.2678586621773478E-16</v>
      </c>
      <c r="L43" s="5">
        <f t="shared" si="5"/>
        <v>59.067773066146962</v>
      </c>
      <c r="M43" s="5">
        <f t="shared" si="6"/>
        <v>7.0498277795919964E-16</v>
      </c>
      <c r="N43" s="7">
        <f t="shared" si="7"/>
        <v>2.1179092615450296E-17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4.7896356276838459</v>
      </c>
    </row>
    <row r="44" spans="2:18" x14ac:dyDescent="0.25">
      <c r="R44" s="7">
        <f>SUMPRODUCT(Q25:Q43,R25:R43)</f>
        <v>6.3781646181654095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65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72.389958632321225</v>
      </c>
      <c r="K48" s="5">
        <f>I48</f>
        <v>0</v>
      </c>
      <c r="L48" s="5">
        <f>SQRT(J48^2+K48^2)</f>
        <v>72.389958632321225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7.193793004160292</v>
      </c>
    </row>
    <row r="49" spans="5:18" x14ac:dyDescent="0.25">
      <c r="E49" s="5">
        <f t="shared" si="10"/>
        <v>65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72.277688555549432</v>
      </c>
      <c r="K49" s="5">
        <f t="shared" ref="K49:K66" si="14">I49</f>
        <v>1.2832528495365811</v>
      </c>
      <c r="L49" s="5">
        <f t="shared" ref="L49:L66" si="15">SQRT(J49^2+K49^2)</f>
        <v>72.289079402139606</v>
      </c>
      <c r="M49" s="5">
        <f t="shared" ref="M49:M66" si="16">ATAN(K49/J49)*180/PI()</f>
        <v>1.0171499629219793</v>
      </c>
      <c r="N49" s="7">
        <f t="shared" ref="N49:N66" si="17">$K$2*M49+$K$3*M49*M49+$K$4*M49*M49*M49</f>
        <v>7.0544765963649447E-2</v>
      </c>
      <c r="O49" s="7">
        <f t="shared" ref="O49:O66" si="18">N49+$E$4</f>
        <v>5.8705447659636496</v>
      </c>
      <c r="P49" s="4">
        <v>10</v>
      </c>
      <c r="Q49" s="10">
        <f>P49/SUM(P48:P66)</f>
        <v>5.5555555555555552E-2</v>
      </c>
      <c r="R49" s="7">
        <f t="shared" ref="R49:R66" si="19">O49*(L49^2/E49^2)</f>
        <v>7.2610107370975223</v>
      </c>
    </row>
    <row r="50" spans="5:18" x14ac:dyDescent="0.25">
      <c r="E50" s="5">
        <f t="shared" si="10"/>
        <v>65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71.944289594705381</v>
      </c>
      <c r="K50" s="5">
        <f t="shared" si="14"/>
        <v>2.5275147105972673</v>
      </c>
      <c r="L50" s="5">
        <f t="shared" si="15"/>
        <v>71.988673663980762</v>
      </c>
      <c r="M50" s="5">
        <f t="shared" si="16"/>
        <v>2.0120622767885181</v>
      </c>
      <c r="N50" s="7">
        <f t="shared" si="17"/>
        <v>0.20833952253507371</v>
      </c>
      <c r="O50" s="7">
        <f t="shared" si="18"/>
        <v>6.0083395225350733</v>
      </c>
      <c r="P50" s="4">
        <v>10</v>
      </c>
      <c r="Q50" s="10">
        <f>P50/SUM(P48:P66)</f>
        <v>5.5555555555555552E-2</v>
      </c>
      <c r="R50" s="7">
        <f t="shared" si="19"/>
        <v>7.3698066981274799</v>
      </c>
    </row>
    <row r="51" spans="5:18" x14ac:dyDescent="0.25">
      <c r="E51" s="5">
        <f t="shared" si="10"/>
        <v>65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71.399891908506291</v>
      </c>
      <c r="K51" s="5">
        <f t="shared" si="14"/>
        <v>3.694979316160611</v>
      </c>
      <c r="L51" s="5">
        <f t="shared" si="15"/>
        <v>71.49543647459771</v>
      </c>
      <c r="M51" s="5">
        <f t="shared" si="16"/>
        <v>2.962441904896993</v>
      </c>
      <c r="N51" s="7">
        <f t="shared" si="17"/>
        <v>0.39183324148210125</v>
      </c>
      <c r="O51" s="7">
        <f t="shared" si="18"/>
        <v>6.1918332414821009</v>
      </c>
      <c r="P51" s="4">
        <v>10</v>
      </c>
      <c r="Q51" s="10">
        <f>P51/SUM(P48:P66)</f>
        <v>5.5555555555555552E-2</v>
      </c>
      <c r="R51" s="7">
        <f t="shared" si="19"/>
        <v>7.4911618758797358</v>
      </c>
    </row>
    <row r="52" spans="5:18" x14ac:dyDescent="0.25">
      <c r="E52" s="5">
        <f t="shared" si="10"/>
        <v>65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70.661036745168801</v>
      </c>
      <c r="K52" s="5">
        <f t="shared" si="14"/>
        <v>4.7501738449521653</v>
      </c>
      <c r="L52" s="5">
        <f t="shared" si="15"/>
        <v>70.820521499487441</v>
      </c>
      <c r="M52" s="5">
        <f t="shared" si="16"/>
        <v>3.8459106614763763</v>
      </c>
      <c r="N52" s="7">
        <f t="shared" si="17"/>
        <v>0.59809927363701332</v>
      </c>
      <c r="O52" s="7">
        <f t="shared" si="18"/>
        <v>6.3980992736370128</v>
      </c>
      <c r="P52" s="4">
        <v>10</v>
      </c>
      <c r="Q52" s="10">
        <f>P52/SUM(P48:P66)</f>
        <v>5.5555555555555552E-2</v>
      </c>
      <c r="R52" s="7">
        <f t="shared" si="19"/>
        <v>7.5952574953676653</v>
      </c>
    </row>
    <row r="53" spans="5:18" x14ac:dyDescent="0.25">
      <c r="E53" s="5">
        <f t="shared" si="10"/>
        <v>65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69.750173844952172</v>
      </c>
      <c r="K53" s="5">
        <f t="shared" si="14"/>
        <v>5.6610367451687953</v>
      </c>
      <c r="L53" s="5">
        <f t="shared" si="15"/>
        <v>69.97952620896487</v>
      </c>
      <c r="M53" s="5">
        <f t="shared" si="16"/>
        <v>4.640047505516816</v>
      </c>
      <c r="N53" s="7">
        <f t="shared" si="17"/>
        <v>0.80540010635839621</v>
      </c>
      <c r="O53" s="7">
        <f t="shared" si="18"/>
        <v>6.6054001063583963</v>
      </c>
      <c r="P53" s="4">
        <v>10</v>
      </c>
      <c r="Q53" s="10">
        <f>P53/SUM(P48:P66)</f>
        <v>5.5555555555555552E-2</v>
      </c>
      <c r="R53" s="7">
        <f t="shared" si="19"/>
        <v>7.6562201251064579</v>
      </c>
    </row>
    <row r="54" spans="5:18" x14ac:dyDescent="0.25">
      <c r="E54" s="5">
        <f t="shared" si="10"/>
        <v>65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68.694979316160612</v>
      </c>
      <c r="K54" s="5">
        <f t="shared" si="14"/>
        <v>6.3998919085062846</v>
      </c>
      <c r="L54" s="5">
        <f t="shared" si="15"/>
        <v>68.992454657652956</v>
      </c>
      <c r="M54" s="5">
        <f t="shared" si="16"/>
        <v>5.322534524116751</v>
      </c>
      <c r="N54" s="7">
        <f t="shared" si="17"/>
        <v>0.99504956209430029</v>
      </c>
      <c r="O54" s="7">
        <f t="shared" si="18"/>
        <v>6.7950495620943006</v>
      </c>
      <c r="P54" s="4">
        <v>10</v>
      </c>
      <c r="Q54" s="10">
        <f>P54/SUM(P48:P66)</f>
        <v>5.5555555555555552E-2</v>
      </c>
      <c r="R54" s="7">
        <f t="shared" si="19"/>
        <v>7.6554215283808018</v>
      </c>
    </row>
    <row r="55" spans="5:18" x14ac:dyDescent="0.25">
      <c r="E55" s="5">
        <f t="shared" si="10"/>
        <v>65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67.527514710597274</v>
      </c>
      <c r="K55" s="5">
        <f t="shared" si="14"/>
        <v>6.9442895947053769</v>
      </c>
      <c r="L55" s="5">
        <f t="shared" si="15"/>
        <v>67.883638683891022</v>
      </c>
      <c r="M55" s="5">
        <f t="shared" si="16"/>
        <v>5.8714548291428983</v>
      </c>
      <c r="N55" s="7">
        <f t="shared" si="17"/>
        <v>1.1523762920713485</v>
      </c>
      <c r="O55" s="7">
        <f t="shared" si="18"/>
        <v>6.9523762920713486</v>
      </c>
      <c r="P55" s="4">
        <v>10</v>
      </c>
      <c r="Q55" s="10">
        <f>P55/SUM(P48:P66)</f>
        <v>5.5555555555555552E-2</v>
      </c>
      <c r="R55" s="7">
        <f t="shared" si="19"/>
        <v>7.5829253936728289</v>
      </c>
    </row>
    <row r="56" spans="5:18" x14ac:dyDescent="0.25">
      <c r="E56" s="5">
        <f t="shared" si="10"/>
        <v>65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66.283252849536581</v>
      </c>
      <c r="K56" s="5">
        <f t="shared" si="14"/>
        <v>7.2776885555494335</v>
      </c>
      <c r="L56" s="5">
        <f t="shared" si="15"/>
        <v>66.68158935588724</v>
      </c>
      <c r="M56" s="5">
        <f t="shared" si="16"/>
        <v>6.2657944955384455</v>
      </c>
      <c r="N56" s="7">
        <f t="shared" si="17"/>
        <v>1.266747835392902</v>
      </c>
      <c r="O56" s="7">
        <f t="shared" si="18"/>
        <v>7.0667478353929019</v>
      </c>
      <c r="P56" s="4">
        <v>10</v>
      </c>
      <c r="Q56" s="10">
        <f>P56/SUM(P48:P66)</f>
        <v>5.5555555555555552E-2</v>
      </c>
      <c r="R56" s="7">
        <f t="shared" si="19"/>
        <v>7.4371196170111027</v>
      </c>
    </row>
    <row r="57" spans="5:18" x14ac:dyDescent="0.25">
      <c r="E57" s="5">
        <f t="shared" si="10"/>
        <v>65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65</v>
      </c>
      <c r="K57" s="5">
        <f t="shared" si="14"/>
        <v>7.389958632321223</v>
      </c>
      <c r="L57" s="5">
        <f t="shared" si="15"/>
        <v>65.418739582686996</v>
      </c>
      <c r="M57" s="5">
        <f t="shared" si="16"/>
        <v>6.486202168311201</v>
      </c>
      <c r="N57" s="7">
        <f t="shared" si="17"/>
        <v>1.3308290392988265</v>
      </c>
      <c r="O57" s="7">
        <f t="shared" si="18"/>
        <v>7.1308290392988258</v>
      </c>
      <c r="P57" s="4">
        <v>10</v>
      </c>
      <c r="Q57" s="10">
        <f>P57/SUM(P48:P66)</f>
        <v>5.5555555555555552E-2</v>
      </c>
      <c r="R57" s="7">
        <f t="shared" si="19"/>
        <v>7.2230006815943284</v>
      </c>
    </row>
    <row r="58" spans="5:18" x14ac:dyDescent="0.25">
      <c r="E58" s="5">
        <f t="shared" si="10"/>
        <v>65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63.716747150463419</v>
      </c>
      <c r="K58" s="5">
        <f t="shared" si="14"/>
        <v>7.2776885555494335</v>
      </c>
      <c r="L58" s="5">
        <f t="shared" si="15"/>
        <v>64.131026953789402</v>
      </c>
      <c r="M58" s="5">
        <f t="shared" si="16"/>
        <v>6.5160511159604546</v>
      </c>
      <c r="N58" s="7">
        <f t="shared" si="17"/>
        <v>1.3395056328758412</v>
      </c>
      <c r="O58" s="7">
        <f t="shared" si="18"/>
        <v>7.1395056328758413</v>
      </c>
      <c r="P58" s="4">
        <v>10</v>
      </c>
      <c r="Q58" s="10">
        <f>P58/SUM(P48:P66)</f>
        <v>5.5555555555555552E-2</v>
      </c>
      <c r="R58" s="7">
        <f t="shared" si="19"/>
        <v>6.9498881671225758</v>
      </c>
    </row>
    <row r="59" spans="5:18" x14ac:dyDescent="0.25">
      <c r="E59" s="5">
        <f t="shared" si="10"/>
        <v>65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62.472485289402734</v>
      </c>
      <c r="K59" s="5">
        <f t="shared" si="14"/>
        <v>6.9442895947053778</v>
      </c>
      <c r="L59" s="5">
        <f t="shared" si="15"/>
        <v>62.857255557411783</v>
      </c>
      <c r="M59" s="5">
        <f t="shared" si="16"/>
        <v>6.3428211124797969</v>
      </c>
      <c r="N59" s="7">
        <f t="shared" si="17"/>
        <v>1.2891409092364829</v>
      </c>
      <c r="O59" s="7">
        <f t="shared" si="18"/>
        <v>7.089140909236483</v>
      </c>
      <c r="P59" s="4">
        <v>10</v>
      </c>
      <c r="Q59" s="10">
        <f>P59/SUM(P48:P66)</f>
        <v>5.5555555555555552E-2</v>
      </c>
      <c r="R59" s="7">
        <f t="shared" si="19"/>
        <v>6.629453455151844</v>
      </c>
    </row>
    <row r="60" spans="5:18" x14ac:dyDescent="0.25">
      <c r="E60" s="5">
        <f t="shared" si="10"/>
        <v>65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61.305020683839388</v>
      </c>
      <c r="K60" s="5">
        <f t="shared" si="14"/>
        <v>6.3998919085062855</v>
      </c>
      <c r="L60" s="5">
        <f t="shared" si="15"/>
        <v>61.638171432048011</v>
      </c>
      <c r="M60" s="5">
        <f t="shared" si="16"/>
        <v>5.9597625800530984</v>
      </c>
      <c r="N60" s="7">
        <f t="shared" si="17"/>
        <v>1.1779271034234466</v>
      </c>
      <c r="O60" s="7">
        <f t="shared" si="18"/>
        <v>6.9779271034234469</v>
      </c>
      <c r="P60" s="4">
        <v>10</v>
      </c>
      <c r="Q60" s="10">
        <f>P60/SUM(P48:P66)</f>
        <v>5.5555555555555552E-2</v>
      </c>
      <c r="R60" s="7">
        <f t="shared" si="19"/>
        <v>6.2747901721062993</v>
      </c>
    </row>
    <row r="61" spans="5:18" x14ac:dyDescent="0.25">
      <c r="E61" s="5">
        <f t="shared" si="10"/>
        <v>65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60.249826155047835</v>
      </c>
      <c r="K61" s="5">
        <f t="shared" si="14"/>
        <v>5.6610367451687953</v>
      </c>
      <c r="L61" s="5">
        <f t="shared" si="15"/>
        <v>60.515195519337432</v>
      </c>
      <c r="M61" s="5">
        <f t="shared" si="16"/>
        <v>5.3677172910667172</v>
      </c>
      <c r="N61" s="7">
        <f t="shared" si="17"/>
        <v>1.0078733463403133</v>
      </c>
      <c r="O61" s="7">
        <f t="shared" si="18"/>
        <v>6.8078733463403136</v>
      </c>
      <c r="P61" s="4">
        <v>10</v>
      </c>
      <c r="Q61" s="10">
        <f>P61/SUM(P48:P66)</f>
        <v>5.5555555555555552E-2</v>
      </c>
      <c r="R61" s="7">
        <f t="shared" si="19"/>
        <v>5.9008372396702544</v>
      </c>
    </row>
    <row r="62" spans="5:18" x14ac:dyDescent="0.25">
      <c r="E62" s="5">
        <f t="shared" si="10"/>
        <v>65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59.338963254831206</v>
      </c>
      <c r="K62" s="5">
        <f t="shared" si="14"/>
        <v>4.7501738449521671</v>
      </c>
      <c r="L62" s="5">
        <f t="shared" si="15"/>
        <v>59.528788932040904</v>
      </c>
      <c r="M62" s="5">
        <f t="shared" si="16"/>
        <v>4.576854010303876</v>
      </c>
      <c r="N62" s="7">
        <f t="shared" si="17"/>
        <v>0.78830396040386319</v>
      </c>
      <c r="O62" s="7">
        <f t="shared" si="18"/>
        <v>6.5883039604038629</v>
      </c>
      <c r="P62" s="4">
        <v>10</v>
      </c>
      <c r="Q62" s="10">
        <f>P62/SUM(P48:P66)</f>
        <v>5.5555555555555552E-2</v>
      </c>
      <c r="R62" s="7">
        <f t="shared" si="19"/>
        <v>5.5258743938901791</v>
      </c>
    </row>
    <row r="63" spans="5:18" x14ac:dyDescent="0.25">
      <c r="E63" s="5">
        <f t="shared" si="10"/>
        <v>65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58.600108091493716</v>
      </c>
      <c r="K63" s="5">
        <f t="shared" si="14"/>
        <v>3.694979316160611</v>
      </c>
      <c r="L63" s="5">
        <f t="shared" si="15"/>
        <v>58.716484401585234</v>
      </c>
      <c r="M63" s="5">
        <f t="shared" si="16"/>
        <v>3.6079595228517802</v>
      </c>
      <c r="N63" s="7">
        <f t="shared" si="17"/>
        <v>0.53968248800557639</v>
      </c>
      <c r="O63" s="7">
        <f t="shared" si="18"/>
        <v>6.3396824880055762</v>
      </c>
      <c r="P63" s="4">
        <v>10</v>
      </c>
      <c r="Q63" s="10">
        <f>P63/SUM(P48:P66)</f>
        <v>5.5555555555555552E-2</v>
      </c>
      <c r="R63" s="7">
        <f t="shared" si="19"/>
        <v>5.1732192341282781</v>
      </c>
    </row>
    <row r="64" spans="5:18" x14ac:dyDescent="0.25">
      <c r="E64" s="5">
        <f t="shared" si="10"/>
        <v>65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58.055710405294626</v>
      </c>
      <c r="K64" s="5">
        <f t="shared" si="14"/>
        <v>2.5275147105972686</v>
      </c>
      <c r="L64" s="5">
        <f t="shared" si="15"/>
        <v>58.110703328007659</v>
      </c>
      <c r="M64" s="5">
        <f t="shared" si="16"/>
        <v>2.4928561632186224</v>
      </c>
      <c r="N64" s="7">
        <f t="shared" si="17"/>
        <v>0.29554401048056433</v>
      </c>
      <c r="O64" s="7">
        <f t="shared" si="18"/>
        <v>6.0955440104805643</v>
      </c>
      <c r="P64" s="4">
        <v>10</v>
      </c>
      <c r="Q64" s="10">
        <f>P64/SUM(P48:P66)</f>
        <v>5.5555555555555552E-2</v>
      </c>
      <c r="R64" s="7">
        <f t="shared" si="19"/>
        <v>4.8718961435400008</v>
      </c>
    </row>
    <row r="65" spans="2:18" x14ac:dyDescent="0.25">
      <c r="E65" s="5">
        <f t="shared" si="10"/>
        <v>65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57.722311444450568</v>
      </c>
      <c r="K65" s="5">
        <f t="shared" si="14"/>
        <v>1.2832528495365807</v>
      </c>
      <c r="L65" s="5">
        <f t="shared" si="15"/>
        <v>57.736573992279737</v>
      </c>
      <c r="M65" s="5">
        <f t="shared" si="16"/>
        <v>1.2735606233910146</v>
      </c>
      <c r="N65" s="7">
        <f t="shared" si="17"/>
        <v>0.10006385720686592</v>
      </c>
      <c r="O65" s="7">
        <f t="shared" si="18"/>
        <v>5.9000638572068658</v>
      </c>
      <c r="P65" s="4">
        <v>10</v>
      </c>
      <c r="Q65" s="10">
        <f>P65/SUM(P48:P66)</f>
        <v>5.5555555555555552E-2</v>
      </c>
      <c r="R65" s="7">
        <f t="shared" si="19"/>
        <v>4.6551321962895207</v>
      </c>
    </row>
    <row r="66" spans="2:18" x14ac:dyDescent="0.25">
      <c r="E66" s="5">
        <f t="shared" si="10"/>
        <v>65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57.610041367678775</v>
      </c>
      <c r="K66" s="5">
        <f t="shared" si="14"/>
        <v>9.0537964002269651E-16</v>
      </c>
      <c r="L66" s="5">
        <f t="shared" si="15"/>
        <v>57.610041367678775</v>
      </c>
      <c r="M66" s="5">
        <f t="shared" si="16"/>
        <v>9.0044080856150203E-16</v>
      </c>
      <c r="N66" s="7">
        <f t="shared" si="17"/>
        <v>2.7051042770804677E-17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4.556146230777947</v>
      </c>
    </row>
    <row r="67" spans="2:18" x14ac:dyDescent="0.25">
      <c r="R67" s="7">
        <f>SUMPRODUCT(Q48:Q66,R48:R66)</f>
        <v>6.6182213762003324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65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73.184869459156147</v>
      </c>
      <c r="K71" s="5">
        <f>I71</f>
        <v>0</v>
      </c>
      <c r="L71" s="5">
        <f>SQRT(J71^2+K71^2)</f>
        <v>73.184869459156147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7.3526498657920971</v>
      </c>
    </row>
    <row r="72" spans="2:18" x14ac:dyDescent="0.25">
      <c r="E72" s="5">
        <f t="shared" si="20"/>
        <v>65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73.060522900769811</v>
      </c>
      <c r="K72" s="5">
        <f t="shared" ref="K72:K89" si="24">I72</f>
        <v>1.4212876660241791</v>
      </c>
      <c r="L72" s="5">
        <f t="shared" ref="L72:L89" si="25">SQRT(J72^2+K72^2)</f>
        <v>73.074346149408015</v>
      </c>
      <c r="M72" s="5">
        <f t="shared" ref="M72:M89" si="26">ATAN(K72/J72)*180/PI()</f>
        <v>1.1144666257913134</v>
      </c>
      <c r="N72" s="7">
        <f t="shared" ref="N72:N89" si="27">$K$2*M72+$K$3*M72*M72+$K$4*M72*M72*M72</f>
        <v>8.1228622064912673E-2</v>
      </c>
      <c r="O72" s="7">
        <f t="shared" ref="O72:O89" si="28">N72+$E$4</f>
        <v>5.8812286220649126</v>
      </c>
      <c r="P72" s="4">
        <v>10</v>
      </c>
      <c r="Q72" s="10">
        <f>P72/SUM(P71:P89)</f>
        <v>5.5555555555555552E-2</v>
      </c>
      <c r="R72" s="7">
        <f t="shared" ref="R72:R89" si="29">O72*(L72^2/E72^2)</f>
        <v>7.4331213853398816</v>
      </c>
    </row>
    <row r="73" spans="2:18" x14ac:dyDescent="0.25">
      <c r="E73" s="5">
        <f t="shared" si="20"/>
        <v>65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72.691261432864991</v>
      </c>
      <c r="K73" s="5">
        <f t="shared" si="24"/>
        <v>2.7993902255224752</v>
      </c>
      <c r="L73" s="5">
        <f t="shared" si="25"/>
        <v>72.745144678774793</v>
      </c>
      <c r="M73" s="5">
        <f t="shared" si="26"/>
        <v>2.2054098503005508</v>
      </c>
      <c r="N73" s="7">
        <f t="shared" si="27"/>
        <v>0.24193401282383972</v>
      </c>
      <c r="O73" s="7">
        <f t="shared" si="28"/>
        <v>6.0419340128238392</v>
      </c>
      <c r="P73" s="4">
        <v>10</v>
      </c>
      <c r="Q73" s="10">
        <f>P73/SUM(P71:P89)</f>
        <v>5.5555555555555552E-2</v>
      </c>
      <c r="R73" s="7">
        <f t="shared" si="29"/>
        <v>7.5675846642599707</v>
      </c>
    </row>
    <row r="74" spans="2:18" x14ac:dyDescent="0.25">
      <c r="E74" s="5">
        <f t="shared" si="20"/>
        <v>65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72.088304878288625</v>
      </c>
      <c r="K74" s="5">
        <f t="shared" si="24"/>
        <v>4.0924347295780743</v>
      </c>
      <c r="L74" s="5">
        <f t="shared" si="25"/>
        <v>72.204374675229673</v>
      </c>
      <c r="M74" s="5">
        <f t="shared" si="26"/>
        <v>3.2491793329500314</v>
      </c>
      <c r="N74" s="7">
        <f t="shared" si="27"/>
        <v>0.4554601740991483</v>
      </c>
      <c r="O74" s="7">
        <f t="shared" si="28"/>
        <v>6.2554601740991478</v>
      </c>
      <c r="P74" s="4">
        <v>10</v>
      </c>
      <c r="Q74" s="10">
        <f>P74/SUM(P71:P89)</f>
        <v>5.5555555555555552E-2</v>
      </c>
      <c r="R74" s="7">
        <f t="shared" si="29"/>
        <v>7.7189738999456434</v>
      </c>
    </row>
    <row r="75" spans="2:18" x14ac:dyDescent="0.25">
      <c r="E75" s="5">
        <f t="shared" si="20"/>
        <v>65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71.269973766840806</v>
      </c>
      <c r="K75" s="5">
        <f t="shared" si="24"/>
        <v>5.2611326752473389</v>
      </c>
      <c r="L75" s="5">
        <f t="shared" si="25"/>
        <v>71.463897722925324</v>
      </c>
      <c r="M75" s="5">
        <f t="shared" si="26"/>
        <v>4.2219031728615457</v>
      </c>
      <c r="N75" s="7">
        <f t="shared" si="27"/>
        <v>0.69408640544053379</v>
      </c>
      <c r="O75" s="7">
        <f t="shared" si="28"/>
        <v>6.4940864054405338</v>
      </c>
      <c r="P75" s="4">
        <v>10</v>
      </c>
      <c r="Q75" s="10">
        <f>P75/SUM(P71:P89)</f>
        <v>5.5555555555555552E-2</v>
      </c>
      <c r="R75" s="7">
        <f t="shared" si="29"/>
        <v>7.8499112789522574</v>
      </c>
    </row>
    <row r="76" spans="2:18" x14ac:dyDescent="0.25">
      <c r="E76" s="5">
        <f t="shared" si="20"/>
        <v>65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70.261132675247339</v>
      </c>
      <c r="K76" s="5">
        <f t="shared" si="24"/>
        <v>6.2699737668408035</v>
      </c>
      <c r="L76" s="5">
        <f t="shared" si="25"/>
        <v>70.540338359307455</v>
      </c>
      <c r="M76" s="5">
        <f t="shared" si="26"/>
        <v>5.0994617801423523</v>
      </c>
      <c r="N76" s="7">
        <f t="shared" si="27"/>
        <v>0.93216694851897741</v>
      </c>
      <c r="O76" s="7">
        <f t="shared" si="28"/>
        <v>6.7321669485189775</v>
      </c>
      <c r="P76" s="4">
        <v>10</v>
      </c>
      <c r="Q76" s="10">
        <f>P76/SUM(P71:P89)</f>
        <v>5.5555555555555552E-2</v>
      </c>
      <c r="R76" s="7">
        <f t="shared" si="29"/>
        <v>7.9287229194355273</v>
      </c>
    </row>
    <row r="77" spans="2:18" x14ac:dyDescent="0.25">
      <c r="E77" s="5">
        <f t="shared" si="20"/>
        <v>65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69.092434729578073</v>
      </c>
      <c r="K77" s="5">
        <f t="shared" si="24"/>
        <v>7.0883048782886249</v>
      </c>
      <c r="L77" s="5">
        <f t="shared" si="25"/>
        <v>69.4550833482228</v>
      </c>
      <c r="M77" s="5">
        <f t="shared" si="26"/>
        <v>5.8575738585822972</v>
      </c>
      <c r="N77" s="7">
        <f t="shared" si="27"/>
        <v>1.148364449990801</v>
      </c>
      <c r="O77" s="7">
        <f t="shared" si="28"/>
        <v>6.9483644499908008</v>
      </c>
      <c r="P77" s="4">
        <v>10</v>
      </c>
      <c r="Q77" s="10">
        <f>P77/SUM(P71:P89)</f>
        <v>5.5555555555555552E-2</v>
      </c>
      <c r="R77" s="7">
        <f t="shared" si="29"/>
        <v>7.9334839959526011</v>
      </c>
    </row>
    <row r="78" spans="2:18" x14ac:dyDescent="0.25">
      <c r="E78" s="5">
        <f t="shared" si="20"/>
        <v>65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67.799390225522473</v>
      </c>
      <c r="K78" s="5">
        <f t="shared" si="24"/>
        <v>7.6912614328649829</v>
      </c>
      <c r="L78" s="5">
        <f t="shared" si="25"/>
        <v>68.234249591985318</v>
      </c>
      <c r="M78" s="5">
        <f t="shared" si="26"/>
        <v>6.4720483435218785</v>
      </c>
      <c r="N78" s="7">
        <f t="shared" si="27"/>
        <v>1.3267143443069358</v>
      </c>
      <c r="O78" s="7">
        <f t="shared" si="28"/>
        <v>7.1267143443069356</v>
      </c>
      <c r="P78" s="4">
        <v>10</v>
      </c>
      <c r="Q78" s="10">
        <f>P78/SUM(P71:P89)</f>
        <v>5.5555555555555552E-2</v>
      </c>
      <c r="R78" s="7">
        <f t="shared" si="29"/>
        <v>7.8535764879228829</v>
      </c>
    </row>
    <row r="79" spans="2:18" x14ac:dyDescent="0.25">
      <c r="E79" s="5">
        <f t="shared" si="20"/>
        <v>65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66.421287666024185</v>
      </c>
      <c r="K79" s="5">
        <f t="shared" si="24"/>
        <v>8.0605229007698149</v>
      </c>
      <c r="L79" s="5">
        <f t="shared" si="25"/>
        <v>66.90859051457123</v>
      </c>
      <c r="M79" s="5">
        <f t="shared" si="26"/>
        <v>6.9192672000446649</v>
      </c>
      <c r="N79" s="7">
        <f t="shared" si="27"/>
        <v>1.456431699188157</v>
      </c>
      <c r="O79" s="7">
        <f t="shared" si="28"/>
        <v>7.2564316991881572</v>
      </c>
      <c r="P79" s="4">
        <v>10</v>
      </c>
      <c r="Q79" s="10">
        <f>P79/SUM(P71:P89)</f>
        <v>5.5555555555555552E-2</v>
      </c>
      <c r="R79" s="7">
        <f t="shared" si="29"/>
        <v>7.6888282684096136</v>
      </c>
    </row>
    <row r="80" spans="2:18" x14ac:dyDescent="0.25">
      <c r="E80" s="5">
        <f t="shared" si="20"/>
        <v>65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65</v>
      </c>
      <c r="K80" s="5">
        <f t="shared" si="24"/>
        <v>8.1848694591561504</v>
      </c>
      <c r="L80" s="5">
        <f t="shared" si="25"/>
        <v>65.513297032460727</v>
      </c>
      <c r="M80" s="5">
        <f t="shared" si="26"/>
        <v>7.1769718908268061</v>
      </c>
      <c r="N80" s="7">
        <f t="shared" si="27"/>
        <v>1.530636026994574</v>
      </c>
      <c r="O80" s="7">
        <f t="shared" si="28"/>
        <v>7.3306360269945738</v>
      </c>
      <c r="P80" s="4">
        <v>10</v>
      </c>
      <c r="Q80" s="10">
        <f>P80/SUM(P71:P89)</f>
        <v>5.5555555555555552E-2</v>
      </c>
      <c r="R80" s="7">
        <f t="shared" si="29"/>
        <v>7.4468714386587989</v>
      </c>
    </row>
    <row r="81" spans="2:18" x14ac:dyDescent="0.25">
      <c r="E81" s="5">
        <f t="shared" si="20"/>
        <v>65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63.578712333975822</v>
      </c>
      <c r="K81" s="5">
        <f t="shared" si="24"/>
        <v>8.0605229007698149</v>
      </c>
      <c r="L81" s="5">
        <f t="shared" si="25"/>
        <v>64.087632905891326</v>
      </c>
      <c r="M81" s="5">
        <f t="shared" si="26"/>
        <v>7.2254239126094282</v>
      </c>
      <c r="N81" s="7">
        <f t="shared" si="27"/>
        <v>1.5445192514816306</v>
      </c>
      <c r="O81" s="7">
        <f t="shared" si="28"/>
        <v>7.3445192514816302</v>
      </c>
      <c r="P81" s="4">
        <v>10</v>
      </c>
      <c r="Q81" s="10">
        <f>P81/SUM(P71:P89)</f>
        <v>5.5555555555555552E-2</v>
      </c>
      <c r="R81" s="7">
        <f t="shared" si="29"/>
        <v>7.1397848086953015</v>
      </c>
    </row>
    <row r="82" spans="2:18" x14ac:dyDescent="0.25">
      <c r="E82" s="5">
        <f t="shared" si="20"/>
        <v>65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62.200609774477527</v>
      </c>
      <c r="K82" s="5">
        <f t="shared" si="24"/>
        <v>7.6912614328649838</v>
      </c>
      <c r="L82" s="5">
        <f t="shared" si="25"/>
        <v>62.674327748652445</v>
      </c>
      <c r="M82" s="5">
        <f t="shared" si="26"/>
        <v>7.0489859901165186</v>
      </c>
      <c r="N82" s="7">
        <f t="shared" si="27"/>
        <v>1.493853449851072</v>
      </c>
      <c r="O82" s="7">
        <f t="shared" si="28"/>
        <v>7.2938534498510723</v>
      </c>
      <c r="P82" s="4">
        <v>10</v>
      </c>
      <c r="Q82" s="10">
        <f>P82/SUM(P71:P89)</f>
        <v>5.5555555555555552E-2</v>
      </c>
      <c r="R82" s="7">
        <f t="shared" si="29"/>
        <v>6.7812489541413239</v>
      </c>
    </row>
    <row r="83" spans="2:18" x14ac:dyDescent="0.25">
      <c r="E83" s="5">
        <f t="shared" si="20"/>
        <v>65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60.907565270421927</v>
      </c>
      <c r="K83" s="5">
        <f t="shared" si="24"/>
        <v>7.0883048782886258</v>
      </c>
      <c r="L83" s="5">
        <f t="shared" si="25"/>
        <v>61.31863968825693</v>
      </c>
      <c r="M83" s="5">
        <f t="shared" si="26"/>
        <v>6.6381111609744696</v>
      </c>
      <c r="N83" s="7">
        <f t="shared" si="27"/>
        <v>1.3749676049224568</v>
      </c>
      <c r="O83" s="7">
        <f t="shared" si="28"/>
        <v>7.1749676049224567</v>
      </c>
      <c r="P83" s="4">
        <v>10</v>
      </c>
      <c r="Q83" s="10">
        <f>P83/SUM(P71:P89)</f>
        <v>5.5555555555555552E-2</v>
      </c>
      <c r="R83" s="7">
        <f t="shared" si="29"/>
        <v>6.3852551321043531</v>
      </c>
    </row>
    <row r="84" spans="2:18" x14ac:dyDescent="0.25">
      <c r="E84" s="5">
        <f t="shared" si="20"/>
        <v>65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59.738867324752661</v>
      </c>
      <c r="K84" s="5">
        <f t="shared" si="24"/>
        <v>6.2699737668408035</v>
      </c>
      <c r="L84" s="5">
        <f t="shared" si="25"/>
        <v>60.06700292407865</v>
      </c>
      <c r="M84" s="5">
        <f t="shared" si="26"/>
        <v>5.9916195334670137</v>
      </c>
      <c r="N84" s="7">
        <f t="shared" si="27"/>
        <v>1.1871554657348213</v>
      </c>
      <c r="O84" s="7">
        <f t="shared" si="28"/>
        <v>6.9871554657348209</v>
      </c>
      <c r="P84" s="4">
        <v>10</v>
      </c>
      <c r="Q84" s="10">
        <f>P84/SUM(P71:P89)</f>
        <v>5.5555555555555552E-2</v>
      </c>
      <c r="R84" s="7">
        <f t="shared" si="29"/>
        <v>5.9668568583165955</v>
      </c>
    </row>
    <row r="85" spans="2:18" x14ac:dyDescent="0.25">
      <c r="E85" s="5">
        <f t="shared" si="20"/>
        <v>65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58.730026233159194</v>
      </c>
      <c r="K85" s="5">
        <f t="shared" si="24"/>
        <v>5.2611326752473406</v>
      </c>
      <c r="L85" s="5">
        <f t="shared" si="25"/>
        <v>58.965205828302864</v>
      </c>
      <c r="M85" s="5">
        <f t="shared" si="26"/>
        <v>5.1189865963455476</v>
      </c>
      <c r="N85" s="7">
        <f t="shared" si="27"/>
        <v>0.93764019471789206</v>
      </c>
      <c r="O85" s="7">
        <f t="shared" si="28"/>
        <v>6.7376401947178923</v>
      </c>
      <c r="P85" s="4">
        <v>10</v>
      </c>
      <c r="Q85" s="10">
        <f>P85/SUM(P71:P89)</f>
        <v>5.5555555555555552E-2</v>
      </c>
      <c r="R85" s="7">
        <f t="shared" si="29"/>
        <v>5.5446321568471442</v>
      </c>
    </row>
    <row r="86" spans="2:18" x14ac:dyDescent="0.25">
      <c r="E86" s="5">
        <f t="shared" si="20"/>
        <v>65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57.911695121711375</v>
      </c>
      <c r="K86" s="5">
        <f t="shared" si="24"/>
        <v>4.0924347295780743</v>
      </c>
      <c r="L86" s="5">
        <f t="shared" si="25"/>
        <v>58.056114698504466</v>
      </c>
      <c r="M86" s="5">
        <f t="shared" si="26"/>
        <v>4.0421902484251522</v>
      </c>
      <c r="N86" s="7">
        <f t="shared" si="27"/>
        <v>0.64767758116263274</v>
      </c>
      <c r="O86" s="7">
        <f t="shared" si="28"/>
        <v>6.4476775811626323</v>
      </c>
      <c r="P86" s="4">
        <v>10</v>
      </c>
      <c r="Q86" s="10">
        <f>P86/SUM(P71:P89)</f>
        <v>5.5555555555555552E-2</v>
      </c>
      <c r="R86" s="7">
        <f t="shared" si="29"/>
        <v>5.1436633339525706</v>
      </c>
    </row>
    <row r="87" spans="2:18" x14ac:dyDescent="0.25">
      <c r="E87" s="5">
        <f t="shared" si="20"/>
        <v>65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57.308738567135016</v>
      </c>
      <c r="K87" s="5">
        <f t="shared" si="24"/>
        <v>2.7993902255224765</v>
      </c>
      <c r="L87" s="5">
        <f t="shared" si="25"/>
        <v>57.377069477196017</v>
      </c>
      <c r="M87" s="5">
        <f t="shared" si="26"/>
        <v>2.7965343687415567</v>
      </c>
      <c r="N87" s="7">
        <f t="shared" si="27"/>
        <v>0.35664274338790708</v>
      </c>
      <c r="O87" s="7">
        <f t="shared" si="28"/>
        <v>6.1566427433879065</v>
      </c>
      <c r="P87" s="4">
        <v>10</v>
      </c>
      <c r="Q87" s="10">
        <f>P87/SUM(P71:P89)</f>
        <v>5.5555555555555552E-2</v>
      </c>
      <c r="R87" s="7">
        <f t="shared" si="29"/>
        <v>4.7972678315254047</v>
      </c>
    </row>
    <row r="88" spans="2:18" x14ac:dyDescent="0.25">
      <c r="E88" s="5">
        <f t="shared" si="20"/>
        <v>65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56.939477099230189</v>
      </c>
      <c r="K88" s="5">
        <f t="shared" si="24"/>
        <v>1.4212876660241787</v>
      </c>
      <c r="L88" s="5">
        <f t="shared" si="25"/>
        <v>56.957212984514541</v>
      </c>
      <c r="M88" s="5">
        <f t="shared" si="26"/>
        <v>1.4298845408316598</v>
      </c>
      <c r="N88" s="7">
        <f t="shared" si="27"/>
        <v>0.12018274456959585</v>
      </c>
      <c r="O88" s="7">
        <f t="shared" si="28"/>
        <v>5.9201827445695958</v>
      </c>
      <c r="P88" s="4">
        <v>10</v>
      </c>
      <c r="Q88" s="10">
        <f>P88/SUM(P71:P89)</f>
        <v>5.5555555555555552E-2</v>
      </c>
      <c r="R88" s="7">
        <f t="shared" si="29"/>
        <v>4.5457532740751283</v>
      </c>
    </row>
    <row r="89" spans="2:18" x14ac:dyDescent="0.25">
      <c r="E89" s="5">
        <f t="shared" si="20"/>
        <v>65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56.815130540843853</v>
      </c>
      <c r="K89" s="5">
        <f t="shared" si="24"/>
        <v>1.002768017151391E-15</v>
      </c>
      <c r="L89" s="5">
        <f t="shared" si="25"/>
        <v>56.815130540843853</v>
      </c>
      <c r="M89" s="5">
        <f t="shared" si="26"/>
        <v>1.0112513104616286E-15</v>
      </c>
      <c r="N89" s="7">
        <f t="shared" si="27"/>
        <v>3.0380011868888286E-17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4.4312810742163649</v>
      </c>
    </row>
    <row r="90" spans="2:18" x14ac:dyDescent="0.25">
      <c r="R90" s="7">
        <f>SUMPRODUCT(Q71:Q89,R71:R89)</f>
        <v>6.756527897696623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65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73.754621297468645</v>
      </c>
      <c r="K94" s="5">
        <f>I94</f>
        <v>0</v>
      </c>
      <c r="L94" s="5">
        <f>SQRT(J94^2+K94^2)</f>
        <v>73.754621297468645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7.4675777855269789</v>
      </c>
    </row>
    <row r="95" spans="2:18" x14ac:dyDescent="0.25">
      <c r="E95" s="5">
        <f t="shared" si="30"/>
        <v>65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73.621618928432923</v>
      </c>
      <c r="K95" s="5">
        <f t="shared" ref="K95:K112" si="34">I95</f>
        <v>1.5202240344695284</v>
      </c>
      <c r="L95" s="5">
        <f t="shared" ref="L95:L112" si="35">SQRT(J95^2+K95^2)</f>
        <v>73.637312924619749</v>
      </c>
      <c r="M95" s="5">
        <f t="shared" ref="M95:M112" si="36">ATAN(K95/J95)*180/PI()</f>
        <v>1.1829411758228712</v>
      </c>
      <c r="N95" s="7">
        <f t="shared" ref="N95:N112" si="37">$K$2*M95+$K$3*M95*M95+$K$4*M95*M95*M95</f>
        <v>8.9129288265300574E-2</v>
      </c>
      <c r="O95" s="7">
        <f t="shared" ref="O95:O112" si="38">N95+$E$4</f>
        <v>5.8891292882653001</v>
      </c>
      <c r="P95" s="4">
        <v>10</v>
      </c>
      <c r="Q95" s="10">
        <f>P95/SUM(P94:P112)</f>
        <v>5.5555555555555552E-2</v>
      </c>
      <c r="R95" s="7">
        <f t="shared" ref="R95:R112" si="39">O95*(L95^2/E95^2)</f>
        <v>7.5582323811419165</v>
      </c>
    </row>
    <row r="96" spans="2:18" x14ac:dyDescent="0.25">
      <c r="E96" s="5">
        <f t="shared" si="30"/>
        <v>65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73.22665303100645</v>
      </c>
      <c r="K96" s="5">
        <f t="shared" si="34"/>
        <v>2.9942568309221795</v>
      </c>
      <c r="L96" s="5">
        <f t="shared" si="35"/>
        <v>73.287845432192441</v>
      </c>
      <c r="M96" s="5">
        <f t="shared" si="36"/>
        <v>2.3415348372830374</v>
      </c>
      <c r="N96" s="7">
        <f t="shared" si="37"/>
        <v>0.26679001771458594</v>
      </c>
      <c r="O96" s="7">
        <f t="shared" si="38"/>
        <v>6.0667900177145855</v>
      </c>
      <c r="P96" s="4">
        <v>10</v>
      </c>
      <c r="Q96" s="10">
        <f>P96/SUM(P94:P112)</f>
        <v>5.5555555555555552E-2</v>
      </c>
      <c r="R96" s="7">
        <f t="shared" si="39"/>
        <v>7.7125174310689397</v>
      </c>
    </row>
    <row r="97" spans="5:18" x14ac:dyDescent="0.25">
      <c r="E97" s="5">
        <f t="shared" si="30"/>
        <v>65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72.581724444120141</v>
      </c>
      <c r="K97" s="5">
        <f t="shared" si="34"/>
        <v>4.3773106487343245</v>
      </c>
      <c r="L97" s="5">
        <f t="shared" si="35"/>
        <v>72.713599634440527</v>
      </c>
      <c r="M97" s="5">
        <f t="shared" si="36"/>
        <v>3.4512547450320148</v>
      </c>
      <c r="N97" s="7">
        <f t="shared" si="37"/>
        <v>0.5022993967410877</v>
      </c>
      <c r="O97" s="7">
        <f t="shared" si="38"/>
        <v>6.3022993967410876</v>
      </c>
      <c r="P97" s="4">
        <v>10</v>
      </c>
      <c r="Q97" s="10">
        <f>P97/SUM(P94:P112)</f>
        <v>5.5555555555555552E-2</v>
      </c>
      <c r="R97" s="7">
        <f t="shared" si="39"/>
        <v>7.8868504682010467</v>
      </c>
    </row>
    <row r="98" spans="5:18" x14ac:dyDescent="0.25">
      <c r="E98" s="5">
        <f t="shared" si="30"/>
        <v>65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71.706428996536914</v>
      </c>
      <c r="K98" s="5">
        <f t="shared" si="34"/>
        <v>5.6273620975107432</v>
      </c>
      <c r="L98" s="5">
        <f t="shared" si="35"/>
        <v>71.926901529343596</v>
      </c>
      <c r="M98" s="5">
        <f t="shared" si="36"/>
        <v>4.4872492807621045</v>
      </c>
      <c r="N98" s="7">
        <f t="shared" si="37"/>
        <v>0.76422180458668554</v>
      </c>
      <c r="O98" s="7">
        <f t="shared" si="38"/>
        <v>6.5642218045866851</v>
      </c>
      <c r="P98" s="4">
        <v>10</v>
      </c>
      <c r="Q98" s="10">
        <f>P98/SUM(P94:P112)</f>
        <v>5.5555555555555552E-2</v>
      </c>
      <c r="R98" s="7">
        <f t="shared" si="39"/>
        <v>8.0378378062381195</v>
      </c>
    </row>
    <row r="99" spans="5:18" x14ac:dyDescent="0.25">
      <c r="E99" s="5">
        <f t="shared" si="30"/>
        <v>65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70.627362097510741</v>
      </c>
      <c r="K99" s="5">
        <f t="shared" si="34"/>
        <v>6.7064289965369177</v>
      </c>
      <c r="L99" s="5">
        <f t="shared" si="35"/>
        <v>70.945052447217833</v>
      </c>
      <c r="M99" s="5">
        <f t="shared" si="36"/>
        <v>5.4242635328932733</v>
      </c>
      <c r="N99" s="7">
        <f t="shared" si="37"/>
        <v>1.0239596656374375</v>
      </c>
      <c r="O99" s="7">
        <f t="shared" si="38"/>
        <v>6.8239596656374371</v>
      </c>
      <c r="P99" s="4">
        <v>10</v>
      </c>
      <c r="Q99" s="10">
        <f>P99/SUM(P94:P112)</f>
        <v>5.5555555555555552E-2</v>
      </c>
      <c r="R99" s="7">
        <f t="shared" si="39"/>
        <v>8.1293152601398759</v>
      </c>
    </row>
    <row r="100" spans="5:18" x14ac:dyDescent="0.25">
      <c r="E100" s="5">
        <f t="shared" si="30"/>
        <v>65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69.377310648734323</v>
      </c>
      <c r="K100" s="5">
        <f t="shared" si="34"/>
        <v>7.5817244441201339</v>
      </c>
      <c r="L100" s="5">
        <f t="shared" si="35"/>
        <v>69.790355912529591</v>
      </c>
      <c r="M100" s="5">
        <f t="shared" si="36"/>
        <v>6.2366758578476942</v>
      </c>
      <c r="N100" s="7">
        <f t="shared" si="37"/>
        <v>1.258284595467146</v>
      </c>
      <c r="O100" s="7">
        <f t="shared" si="38"/>
        <v>7.0582845954671463</v>
      </c>
      <c r="P100" s="4">
        <v>10</v>
      </c>
      <c r="Q100" s="10">
        <f>P100/SUM(P94:P112)</f>
        <v>5.5555555555555552E-2</v>
      </c>
      <c r="R100" s="7">
        <f t="shared" si="39"/>
        <v>8.136980559834587</v>
      </c>
    </row>
    <row r="101" spans="5:18" x14ac:dyDescent="0.25">
      <c r="E101" s="5">
        <f t="shared" si="30"/>
        <v>65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67.994256830922183</v>
      </c>
      <c r="K101" s="5">
        <f t="shared" si="34"/>
        <v>8.2266530310064461</v>
      </c>
      <c r="L101" s="5">
        <f t="shared" si="35"/>
        <v>68.490121784692249</v>
      </c>
      <c r="M101" s="5">
        <f t="shared" si="36"/>
        <v>6.8987076235532667</v>
      </c>
      <c r="N101" s="7">
        <f t="shared" si="37"/>
        <v>1.4504893831093455</v>
      </c>
      <c r="O101" s="7">
        <f t="shared" si="38"/>
        <v>7.2504893831093451</v>
      </c>
      <c r="P101" s="4">
        <v>10</v>
      </c>
      <c r="Q101" s="10">
        <f>P101/SUM(P94:P112)</f>
        <v>5.5555555555555552E-2</v>
      </c>
      <c r="R101" s="7">
        <f t="shared" si="39"/>
        <v>8.0500111989934098</v>
      </c>
    </row>
    <row r="102" spans="5:18" x14ac:dyDescent="0.25">
      <c r="E102" s="5">
        <f t="shared" si="30"/>
        <v>65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66.520224034469535</v>
      </c>
      <c r="K102" s="5">
        <f t="shared" si="34"/>
        <v>8.6216189284329232</v>
      </c>
      <c r="L102" s="5">
        <f t="shared" si="35"/>
        <v>67.076616779196087</v>
      </c>
      <c r="M102" s="5">
        <f t="shared" si="36"/>
        <v>7.3848800233458309</v>
      </c>
      <c r="N102" s="7">
        <f t="shared" si="37"/>
        <v>1.5900237710319298</v>
      </c>
      <c r="O102" s="7">
        <f t="shared" si="38"/>
        <v>7.3900237710319292</v>
      </c>
      <c r="P102" s="4">
        <v>10</v>
      </c>
      <c r="Q102" s="10">
        <f>P102/SUM(P94:P112)</f>
        <v>5.5555555555555552E-2</v>
      </c>
      <c r="R102" s="7">
        <f t="shared" si="39"/>
        <v>7.8697587844696866</v>
      </c>
    </row>
    <row r="103" spans="5:18" x14ac:dyDescent="0.25">
      <c r="E103" s="5">
        <f t="shared" si="30"/>
        <v>65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65</v>
      </c>
      <c r="K103" s="5">
        <f t="shared" si="34"/>
        <v>8.7546212974686508</v>
      </c>
      <c r="L103" s="5">
        <f t="shared" si="35"/>
        <v>65.586914808230546</v>
      </c>
      <c r="M103" s="5">
        <f t="shared" si="36"/>
        <v>7.6708052714100212</v>
      </c>
      <c r="N103" s="7">
        <f t="shared" si="37"/>
        <v>1.6707734076377994</v>
      </c>
      <c r="O103" s="7">
        <f t="shared" si="38"/>
        <v>7.4707734076377994</v>
      </c>
      <c r="P103" s="4">
        <v>10</v>
      </c>
      <c r="Q103" s="10">
        <f>P103/SUM(P94:P112)</f>
        <v>5.5555555555555552E-2</v>
      </c>
      <c r="R103" s="7">
        <f t="shared" si="39"/>
        <v>7.6062965863905037</v>
      </c>
    </row>
    <row r="104" spans="5:18" x14ac:dyDescent="0.25">
      <c r="E104" s="5">
        <f t="shared" si="30"/>
        <v>65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63.479775965530472</v>
      </c>
      <c r="K104" s="5">
        <f t="shared" si="34"/>
        <v>8.6216189284329232</v>
      </c>
      <c r="L104" s="5">
        <f t="shared" si="35"/>
        <v>64.062580884483978</v>
      </c>
      <c r="M104" s="5">
        <f t="shared" si="36"/>
        <v>7.7344033449060721</v>
      </c>
      <c r="N104" s="7">
        <f t="shared" si="37"/>
        <v>1.6885627315338945</v>
      </c>
      <c r="O104" s="7">
        <f t="shared" si="38"/>
        <v>7.4885627315338947</v>
      </c>
      <c r="P104" s="4">
        <v>10</v>
      </c>
      <c r="Q104" s="10">
        <f>P104/SUM(P94:P112)</f>
        <v>5.5555555555555552E-2</v>
      </c>
      <c r="R104" s="7">
        <f t="shared" si="39"/>
        <v>7.2741226766551392</v>
      </c>
    </row>
    <row r="105" spans="5:18" x14ac:dyDescent="0.25">
      <c r="E105" s="5">
        <f t="shared" si="30"/>
        <v>65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62.005743169077817</v>
      </c>
      <c r="K105" s="5">
        <f t="shared" si="34"/>
        <v>8.2266530310064461</v>
      </c>
      <c r="L105" s="5">
        <f t="shared" si="35"/>
        <v>62.549100761259616</v>
      </c>
      <c r="M105" s="5">
        <f t="shared" si="36"/>
        <v>7.5576165966160724</v>
      </c>
      <c r="N105" s="7">
        <f t="shared" si="37"/>
        <v>1.63895089807919</v>
      </c>
      <c r="O105" s="7">
        <f t="shared" si="38"/>
        <v>7.4389508980791899</v>
      </c>
      <c r="P105" s="4">
        <v>10</v>
      </c>
      <c r="Q105" s="10">
        <f>P105/SUM(P94:P112)</f>
        <v>5.5555555555555552E-2</v>
      </c>
      <c r="R105" s="7">
        <f t="shared" si="39"/>
        <v>6.8885389701973327</v>
      </c>
    </row>
    <row r="106" spans="5:18" x14ac:dyDescent="0.25">
      <c r="E106" s="5">
        <f t="shared" si="30"/>
        <v>65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60.622689351265677</v>
      </c>
      <c r="K106" s="5">
        <f t="shared" si="34"/>
        <v>7.5817244441201348</v>
      </c>
      <c r="L106" s="5">
        <f t="shared" si="35"/>
        <v>61.094950771128623</v>
      </c>
      <c r="M106" s="5">
        <f t="shared" si="36"/>
        <v>7.1286346742850686</v>
      </c>
      <c r="N106" s="7">
        <f t="shared" si="37"/>
        <v>1.5167620993741726</v>
      </c>
      <c r="O106" s="7">
        <f t="shared" si="38"/>
        <v>7.3167620993741727</v>
      </c>
      <c r="P106" s="4">
        <v>10</v>
      </c>
      <c r="Q106" s="10">
        <f>P106/SUM(P94:P112)</f>
        <v>5.5555555555555552E-2</v>
      </c>
      <c r="R106" s="7">
        <f t="shared" si="39"/>
        <v>6.4640225008181726</v>
      </c>
    </row>
    <row r="107" spans="5:18" x14ac:dyDescent="0.25">
      <c r="E107" s="5">
        <f t="shared" si="30"/>
        <v>65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59.372637902489259</v>
      </c>
      <c r="K107" s="5">
        <f t="shared" si="34"/>
        <v>6.7064289965369177</v>
      </c>
      <c r="L107" s="5">
        <f t="shared" si="35"/>
        <v>59.750199341807182</v>
      </c>
      <c r="M107" s="5">
        <f t="shared" si="36"/>
        <v>6.4445222146972423</v>
      </c>
      <c r="N107" s="7">
        <f t="shared" si="37"/>
        <v>1.3187115660856694</v>
      </c>
      <c r="O107" s="7">
        <f t="shared" si="38"/>
        <v>7.1187115660856692</v>
      </c>
      <c r="P107" s="4">
        <v>10</v>
      </c>
      <c r="Q107" s="10">
        <f>P107/SUM(P94:P112)</f>
        <v>5.5555555555555552E-2</v>
      </c>
      <c r="R107" s="7">
        <f t="shared" si="39"/>
        <v>6.0152461036621521</v>
      </c>
    </row>
    <row r="108" spans="5:18" x14ac:dyDescent="0.25">
      <c r="E108" s="5">
        <f t="shared" si="30"/>
        <v>65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58.293571003463086</v>
      </c>
      <c r="K108" s="5">
        <f t="shared" si="34"/>
        <v>5.627362097510745</v>
      </c>
      <c r="L108" s="5">
        <f t="shared" si="35"/>
        <v>58.564559458022842</v>
      </c>
      <c r="M108" s="5">
        <f t="shared" si="36"/>
        <v>5.5139546419222736</v>
      </c>
      <c r="N108" s="7">
        <f t="shared" si="37"/>
        <v>1.0495548795003993</v>
      </c>
      <c r="O108" s="7">
        <f t="shared" si="38"/>
        <v>6.8495548795003991</v>
      </c>
      <c r="P108" s="4">
        <v>10</v>
      </c>
      <c r="Q108" s="10">
        <f>P108/SUM(P94:P112)</f>
        <v>5.5555555555555552E-2</v>
      </c>
      <c r="R108" s="7">
        <f t="shared" si="39"/>
        <v>5.5603918462073016</v>
      </c>
    </row>
    <row r="109" spans="5:18" x14ac:dyDescent="0.25">
      <c r="E109" s="5">
        <f t="shared" si="30"/>
        <v>65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57.418275555879866</v>
      </c>
      <c r="K109" s="5">
        <f t="shared" si="34"/>
        <v>4.3773106487343245</v>
      </c>
      <c r="L109" s="5">
        <f t="shared" si="35"/>
        <v>57.584887047961416</v>
      </c>
      <c r="M109" s="5">
        <f t="shared" si="36"/>
        <v>4.3595394877518849</v>
      </c>
      <c r="N109" s="7">
        <f t="shared" si="37"/>
        <v>0.73023780952876205</v>
      </c>
      <c r="O109" s="7">
        <f t="shared" si="38"/>
        <v>6.5302378095287619</v>
      </c>
      <c r="P109" s="4">
        <v>10</v>
      </c>
      <c r="Q109" s="10">
        <f>P109/SUM(P94:P112)</f>
        <v>5.5555555555555552E-2</v>
      </c>
      <c r="R109" s="7">
        <f t="shared" si="39"/>
        <v>5.1253003700778885</v>
      </c>
    </row>
    <row r="110" spans="5:18" x14ac:dyDescent="0.25">
      <c r="E110" s="5">
        <f t="shared" si="30"/>
        <v>65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56.77334696899355</v>
      </c>
      <c r="K110" s="5">
        <f t="shared" si="34"/>
        <v>2.9942568309221813</v>
      </c>
      <c r="L110" s="5">
        <f t="shared" si="35"/>
        <v>56.852251494828714</v>
      </c>
      <c r="M110" s="5">
        <f t="shared" si="36"/>
        <v>3.0190130843580123</v>
      </c>
      <c r="N110" s="7">
        <f t="shared" si="37"/>
        <v>0.40411090167814206</v>
      </c>
      <c r="O110" s="7">
        <f t="shared" si="38"/>
        <v>6.2041109016781419</v>
      </c>
      <c r="P110" s="4">
        <v>10</v>
      </c>
      <c r="Q110" s="10">
        <f>P110/SUM(P94:P112)</f>
        <v>5.5555555555555552E-2</v>
      </c>
      <c r="R110" s="7">
        <f t="shared" si="39"/>
        <v>4.7462234007606163</v>
      </c>
    </row>
    <row r="111" spans="5:18" x14ac:dyDescent="0.25">
      <c r="E111" s="5">
        <f t="shared" si="30"/>
        <v>65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56.378381071567077</v>
      </c>
      <c r="K111" s="5">
        <f t="shared" si="34"/>
        <v>1.5202240344695279</v>
      </c>
      <c r="L111" s="5">
        <f t="shared" si="35"/>
        <v>56.398873511496767</v>
      </c>
      <c r="M111" s="5">
        <f t="shared" si="36"/>
        <v>1.5445870938073194</v>
      </c>
      <c r="N111" s="7">
        <f t="shared" si="37"/>
        <v>0.13593256944755522</v>
      </c>
      <c r="O111" s="7">
        <f t="shared" si="38"/>
        <v>5.9359325694475551</v>
      </c>
      <c r="P111" s="4">
        <v>10</v>
      </c>
      <c r="Q111" s="10">
        <f>P111/SUM(P94:P112)</f>
        <v>5.5555555555555552E-2</v>
      </c>
      <c r="R111" s="7">
        <f t="shared" si="39"/>
        <v>4.4689253981390591</v>
      </c>
    </row>
    <row r="112" spans="5:18" x14ac:dyDescent="0.25">
      <c r="E112" s="5">
        <f t="shared" si="30"/>
        <v>65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56.245378702531347</v>
      </c>
      <c r="K112" s="5">
        <f t="shared" si="34"/>
        <v>1.0725710755903815E-15</v>
      </c>
      <c r="L112" s="5">
        <f t="shared" si="35"/>
        <v>56.245378702531347</v>
      </c>
      <c r="M112" s="5">
        <f t="shared" si="36"/>
        <v>1.0926016906055662E-15</v>
      </c>
      <c r="N112" s="7">
        <f t="shared" si="37"/>
        <v>3.2823939989172467E-17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4.3428514147381696</v>
      </c>
    </row>
    <row r="113" spans="2:18" x14ac:dyDescent="0.25">
      <c r="R113" s="7">
        <f>SUMPRODUCT(Q94:Q112,R94:R112)</f>
        <v>6.8575436857293495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65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74.20590011076132</v>
      </c>
      <c r="K117" s="5">
        <f>I117</f>
        <v>0</v>
      </c>
      <c r="L117" s="5">
        <f>SQRT(J117^2+K117^2)</f>
        <v>74.20590011076132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7.5592403657372937</v>
      </c>
    </row>
    <row r="118" spans="2:18" x14ac:dyDescent="0.25">
      <c r="E118" s="5">
        <f t="shared" si="40"/>
        <v>65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74.06604180253369</v>
      </c>
      <c r="K118" s="5">
        <f t="shared" ref="K118:K135" si="44">I118</f>
        <v>1.5985877780174951</v>
      </c>
      <c r="L118" s="5">
        <f t="shared" ref="L118:L135" si="45">SQRT(J118^2+K118^2)</f>
        <v>74.083291174047432</v>
      </c>
      <c r="M118" s="5">
        <f t="shared" ref="M118:M135" si="46">ATAN(K118/J118)*180/PI()</f>
        <v>1.2364386190644621</v>
      </c>
      <c r="N118" s="7">
        <f t="shared" ref="N118:N135" si="47">$K$2*M118+$K$3*M118*M118+$K$4*M118*M118*M118</f>
        <v>9.5519102962915797E-2</v>
      </c>
      <c r="O118" s="7">
        <f t="shared" ref="O118:O135" si="48">N118+$E$4</f>
        <v>5.8955191029629157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7.6583616862143096</v>
      </c>
    </row>
    <row r="119" spans="2:18" x14ac:dyDescent="0.25">
      <c r="E119" s="5">
        <f t="shared" si="40"/>
        <v>65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73.650716401774588</v>
      </c>
      <c r="K119" s="5">
        <f t="shared" si="44"/>
        <v>3.1486032753243753</v>
      </c>
      <c r="L119" s="5">
        <f t="shared" si="45"/>
        <v>73.717987825767537</v>
      </c>
      <c r="M119" s="5">
        <f t="shared" si="46"/>
        <v>2.4479313617007814</v>
      </c>
      <c r="N119" s="7">
        <f t="shared" si="47"/>
        <v>0.28688646806232049</v>
      </c>
      <c r="O119" s="7">
        <f t="shared" si="48"/>
        <v>6.0868864680623203</v>
      </c>
      <c r="P119" s="4">
        <v>10</v>
      </c>
      <c r="Q119" s="10">
        <f>P119/SUM(P117:P135)</f>
        <v>5.5555555555555552E-2</v>
      </c>
      <c r="R119" s="7">
        <f t="shared" si="49"/>
        <v>7.829164765340475</v>
      </c>
    </row>
    <row r="120" spans="2:18" x14ac:dyDescent="0.25">
      <c r="E120" s="5">
        <f t="shared" si="40"/>
        <v>65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72.972543360621273</v>
      </c>
      <c r="K120" s="5">
        <f t="shared" si="44"/>
        <v>4.6029500553806582</v>
      </c>
      <c r="L120" s="5">
        <f t="shared" si="45"/>
        <v>73.1175713062878</v>
      </c>
      <c r="M120" s="5">
        <f t="shared" si="46"/>
        <v>3.609311873285459</v>
      </c>
      <c r="N120" s="7">
        <f t="shared" si="47"/>
        <v>0.54000896863076575</v>
      </c>
      <c r="O120" s="7">
        <f t="shared" si="48"/>
        <v>6.3400089686307659</v>
      </c>
      <c r="P120" s="4">
        <v>10</v>
      </c>
      <c r="Q120" s="10">
        <f>P120/SUM(P117:P135)</f>
        <v>5.5555555555555552E-2</v>
      </c>
      <c r="R120" s="7">
        <f t="shared" si="49"/>
        <v>8.0224436188772241</v>
      </c>
    </row>
    <row r="121" spans="2:18" x14ac:dyDescent="0.25">
      <c r="E121" s="5">
        <f t="shared" si="40"/>
        <v>65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72.052128623757085</v>
      </c>
      <c r="K121" s="5">
        <f t="shared" si="44"/>
        <v>5.9174385272093142</v>
      </c>
      <c r="L121" s="5">
        <f t="shared" si="45"/>
        <v>72.294711548893645</v>
      </c>
      <c r="M121" s="5">
        <f t="shared" si="46"/>
        <v>4.6950042884607983</v>
      </c>
      <c r="N121" s="7">
        <f t="shared" si="47"/>
        <v>0.82034054479490415</v>
      </c>
      <c r="O121" s="7">
        <f t="shared" si="48"/>
        <v>6.620340544794904</v>
      </c>
      <c r="P121" s="4">
        <v>10</v>
      </c>
      <c r="Q121" s="10">
        <f>P121/SUM(P117:P135)</f>
        <v>5.5555555555555552E-2</v>
      </c>
      <c r="R121" s="7">
        <f t="shared" si="49"/>
        <v>8.1896751410036135</v>
      </c>
    </row>
    <row r="122" spans="2:18" x14ac:dyDescent="0.25">
      <c r="E122" s="5">
        <f t="shared" si="40"/>
        <v>65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70.917438527209313</v>
      </c>
      <c r="K122" s="5">
        <f t="shared" si="44"/>
        <v>7.0521286237570919</v>
      </c>
      <c r="L122" s="5">
        <f t="shared" si="45"/>
        <v>71.267212695506245</v>
      </c>
      <c r="M122" s="5">
        <f t="shared" si="46"/>
        <v>5.6789022527226996</v>
      </c>
      <c r="N122" s="7">
        <f t="shared" si="47"/>
        <v>1.0968538508767296</v>
      </c>
      <c r="O122" s="7">
        <f t="shared" si="48"/>
        <v>6.8968538508767292</v>
      </c>
      <c r="P122" s="4">
        <v>10</v>
      </c>
      <c r="Q122" s="10">
        <f>P122/SUM(P117:P135)</f>
        <v>5.5555555555555552E-2</v>
      </c>
      <c r="R122" s="7">
        <f t="shared" si="49"/>
        <v>8.2909416181474711</v>
      </c>
    </row>
    <row r="123" spans="2:18" x14ac:dyDescent="0.25">
      <c r="E123" s="5">
        <f t="shared" si="40"/>
        <v>65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69.60295005538066</v>
      </c>
      <c r="K123" s="5">
        <f t="shared" si="44"/>
        <v>7.9725433606212786</v>
      </c>
      <c r="L123" s="5">
        <f t="shared" si="45"/>
        <v>70.058062377208245</v>
      </c>
      <c r="M123" s="5">
        <f t="shared" si="46"/>
        <v>6.5343629367584652</v>
      </c>
      <c r="N123" s="7">
        <f t="shared" si="47"/>
        <v>1.3448278732033057</v>
      </c>
      <c r="O123" s="7">
        <f t="shared" si="48"/>
        <v>7.1448278732033055</v>
      </c>
      <c r="P123" s="4">
        <v>10</v>
      </c>
      <c r="Q123" s="10">
        <f>P123/SUM(P117:P135)</f>
        <v>5.5555555555555552E-2</v>
      </c>
      <c r="R123" s="7">
        <f t="shared" si="49"/>
        <v>8.3000613165377182</v>
      </c>
    </row>
    <row r="124" spans="2:18" x14ac:dyDescent="0.25">
      <c r="E124" s="5">
        <f t="shared" si="40"/>
        <v>65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68.148603275324376</v>
      </c>
      <c r="K124" s="5">
        <f t="shared" si="44"/>
        <v>8.6507164017745861</v>
      </c>
      <c r="L124" s="5">
        <f t="shared" si="45"/>
        <v>68.695465808461364</v>
      </c>
      <c r="M124" s="5">
        <f t="shared" si="46"/>
        <v>7.2343781605601478</v>
      </c>
      <c r="N124" s="7">
        <f t="shared" si="47"/>
        <v>1.5470822528393846</v>
      </c>
      <c r="O124" s="7">
        <f t="shared" si="48"/>
        <v>7.3470822528393844</v>
      </c>
      <c r="P124" s="4">
        <v>10</v>
      </c>
      <c r="Q124" s="10">
        <f>P124/SUM(P117:P135)</f>
        <v>5.5555555555555552E-2</v>
      </c>
      <c r="R124" s="7">
        <f t="shared" si="49"/>
        <v>8.2062422655642226</v>
      </c>
    </row>
    <row r="125" spans="2:18" x14ac:dyDescent="0.25">
      <c r="E125" s="5">
        <f t="shared" si="40"/>
        <v>65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66.598587778017489</v>
      </c>
      <c r="K125" s="5">
        <f t="shared" si="44"/>
        <v>9.0660418025336913</v>
      </c>
      <c r="L125" s="5">
        <f t="shared" si="45"/>
        <v>67.212833655423196</v>
      </c>
      <c r="M125" s="5">
        <f t="shared" si="46"/>
        <v>7.7520033749801227</v>
      </c>
      <c r="N125" s="7">
        <f t="shared" si="47"/>
        <v>1.6934735623458788</v>
      </c>
      <c r="O125" s="7">
        <f t="shared" si="48"/>
        <v>7.4934735623458781</v>
      </c>
      <c r="P125" s="4">
        <v>10</v>
      </c>
      <c r="Q125" s="10">
        <f>P125/SUM(P117:P135)</f>
        <v>5.5555555555555552E-2</v>
      </c>
      <c r="R125" s="7">
        <f t="shared" si="49"/>
        <v>8.0123677996600762</v>
      </c>
    </row>
    <row r="126" spans="2:18" x14ac:dyDescent="0.25">
      <c r="E126" s="5">
        <f t="shared" si="40"/>
        <v>65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65</v>
      </c>
      <c r="K126" s="5">
        <f t="shared" si="44"/>
        <v>9.2059001107613181</v>
      </c>
      <c r="L126" s="5">
        <f t="shared" si="45"/>
        <v>65.648675514813817</v>
      </c>
      <c r="M126" s="5">
        <f t="shared" si="46"/>
        <v>8.0611435319466285</v>
      </c>
      <c r="N126" s="7">
        <f t="shared" si="47"/>
        <v>1.7787877388769096</v>
      </c>
      <c r="O126" s="7">
        <f t="shared" si="48"/>
        <v>7.5787877388769092</v>
      </c>
      <c r="P126" s="4">
        <v>10</v>
      </c>
      <c r="Q126" s="10">
        <f>P126/SUM(P117:P135)</f>
        <v>5.5555555555555552E-2</v>
      </c>
      <c r="R126" s="7">
        <f t="shared" si="49"/>
        <v>7.7308094256671138</v>
      </c>
    </row>
    <row r="127" spans="2:18" x14ac:dyDescent="0.25">
      <c r="E127" s="5">
        <f t="shared" si="40"/>
        <v>65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63.401412221982504</v>
      </c>
      <c r="K127" s="5">
        <f t="shared" si="44"/>
        <v>9.0660418025336913</v>
      </c>
      <c r="L127" s="5">
        <f t="shared" si="45"/>
        <v>64.046328432682543</v>
      </c>
      <c r="M127" s="5">
        <f t="shared" si="46"/>
        <v>8.1378046617860207</v>
      </c>
      <c r="N127" s="7">
        <f t="shared" si="47"/>
        <v>1.7996424699353097</v>
      </c>
      <c r="O127" s="7">
        <f t="shared" si="48"/>
        <v>7.5996424699353096</v>
      </c>
      <c r="P127" s="4">
        <v>10</v>
      </c>
      <c r="Q127" s="10">
        <f>P127/SUM(P117:P135)</f>
        <v>5.5555555555555552E-2</v>
      </c>
      <c r="R127" s="7">
        <f t="shared" si="49"/>
        <v>7.378276460897939</v>
      </c>
    </row>
    <row r="128" spans="2:18" x14ac:dyDescent="0.25">
      <c r="E128" s="5">
        <f t="shared" si="40"/>
        <v>65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61.851396724675624</v>
      </c>
      <c r="K128" s="5">
        <f t="shared" si="44"/>
        <v>8.6507164017745879</v>
      </c>
      <c r="L128" s="5">
        <f t="shared" si="45"/>
        <v>62.453424013877303</v>
      </c>
      <c r="M128" s="5">
        <f t="shared" si="46"/>
        <v>7.9619066252416637</v>
      </c>
      <c r="N128" s="7">
        <f t="shared" si="47"/>
        <v>1.751605715940685</v>
      </c>
      <c r="O128" s="7">
        <f t="shared" si="48"/>
        <v>7.5516057159406849</v>
      </c>
      <c r="P128" s="4">
        <v>10</v>
      </c>
      <c r="Q128" s="10">
        <f>P128/SUM(P117:P135)</f>
        <v>5.5555555555555552E-2</v>
      </c>
      <c r="R128" s="7">
        <f t="shared" si="49"/>
        <v>6.9714818400905676</v>
      </c>
    </row>
    <row r="129" spans="2:18" x14ac:dyDescent="0.25">
      <c r="E129" s="5">
        <f t="shared" si="40"/>
        <v>65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60.39704994461934</v>
      </c>
      <c r="K129" s="5">
        <f t="shared" si="44"/>
        <v>7.9725433606212794</v>
      </c>
      <c r="L129" s="5">
        <f t="shared" si="45"/>
        <v>60.920974135759103</v>
      </c>
      <c r="M129" s="5">
        <f t="shared" si="46"/>
        <v>7.5196941187326782</v>
      </c>
      <c r="N129" s="7">
        <f t="shared" si="47"/>
        <v>1.6282453954107154</v>
      </c>
      <c r="O129" s="7">
        <f t="shared" si="48"/>
        <v>7.4282453954107153</v>
      </c>
      <c r="P129" s="4">
        <v>10</v>
      </c>
      <c r="Q129" s="10">
        <f>P129/SUM(P117:P135)</f>
        <v>5.5555555555555552E-2</v>
      </c>
      <c r="R129" s="7">
        <f t="shared" si="49"/>
        <v>6.5251906835217577</v>
      </c>
    </row>
    <row r="130" spans="2:18" x14ac:dyDescent="0.25">
      <c r="E130" s="5">
        <f t="shared" si="40"/>
        <v>65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59.082561472790687</v>
      </c>
      <c r="K130" s="5">
        <f t="shared" si="44"/>
        <v>7.0521286237570919</v>
      </c>
      <c r="L130" s="5">
        <f t="shared" si="45"/>
        <v>59.501946088444065</v>
      </c>
      <c r="M130" s="5">
        <f t="shared" si="46"/>
        <v>6.8066545148142064</v>
      </c>
      <c r="N130" s="7">
        <f t="shared" si="47"/>
        <v>1.4238510798773421</v>
      </c>
      <c r="O130" s="7">
        <f t="shared" si="48"/>
        <v>7.2238510798773419</v>
      </c>
      <c r="P130" s="4">
        <v>10</v>
      </c>
      <c r="Q130" s="10">
        <f>P130/SUM(P117:P135)</f>
        <v>5.5555555555555552E-2</v>
      </c>
      <c r="R130" s="7">
        <f t="shared" si="49"/>
        <v>6.053470235506329</v>
      </c>
    </row>
    <row r="131" spans="2:18" x14ac:dyDescent="0.25">
      <c r="E131" s="5">
        <f t="shared" si="40"/>
        <v>65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57.947871376242908</v>
      </c>
      <c r="K131" s="5">
        <f t="shared" si="44"/>
        <v>5.9174385272093168</v>
      </c>
      <c r="L131" s="5">
        <f t="shared" si="45"/>
        <v>58.249222104341392</v>
      </c>
      <c r="M131" s="5">
        <f t="shared" si="46"/>
        <v>5.8306382840930393</v>
      </c>
      <c r="N131" s="7">
        <f t="shared" si="47"/>
        <v>1.1405833545783661</v>
      </c>
      <c r="O131" s="7">
        <f t="shared" si="48"/>
        <v>6.9405833545783659</v>
      </c>
      <c r="P131" s="4">
        <v>10</v>
      </c>
      <c r="Q131" s="10">
        <f>P131/SUM(P117:P135)</f>
        <v>5.5555555555555552E-2</v>
      </c>
      <c r="R131" s="7">
        <f t="shared" si="49"/>
        <v>5.5737761238955263</v>
      </c>
    </row>
    <row r="132" spans="2:18" x14ac:dyDescent="0.25">
      <c r="E132" s="5">
        <f t="shared" si="40"/>
        <v>65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57.02745663937872</v>
      </c>
      <c r="K132" s="5">
        <f t="shared" si="44"/>
        <v>4.6029500553806582</v>
      </c>
      <c r="L132" s="5">
        <f t="shared" si="45"/>
        <v>57.212917771850691</v>
      </c>
      <c r="M132" s="5">
        <f t="shared" si="46"/>
        <v>4.6146038344760356</v>
      </c>
      <c r="N132" s="7">
        <f t="shared" si="47"/>
        <v>0.79850575780702793</v>
      </c>
      <c r="O132" s="7">
        <f t="shared" si="48"/>
        <v>6.5985057578070281</v>
      </c>
      <c r="P132" s="4">
        <v>10</v>
      </c>
      <c r="Q132" s="10">
        <f>P132/SUM(P117:P135)</f>
        <v>5.5555555555555552E-2</v>
      </c>
      <c r="R132" s="7">
        <f t="shared" si="49"/>
        <v>5.1121911020084312</v>
      </c>
    </row>
    <row r="133" spans="2:18" x14ac:dyDescent="0.25">
      <c r="E133" s="5">
        <f t="shared" si="40"/>
        <v>65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56.349283598225412</v>
      </c>
      <c r="K133" s="5">
        <f t="shared" si="44"/>
        <v>3.1486032753243771</v>
      </c>
      <c r="L133" s="5">
        <f t="shared" si="45"/>
        <v>56.437181579333128</v>
      </c>
      <c r="M133" s="5">
        <f t="shared" si="46"/>
        <v>3.1981645395435594</v>
      </c>
      <c r="N133" s="7">
        <f t="shared" si="47"/>
        <v>0.44389019338440905</v>
      </c>
      <c r="O133" s="7">
        <f t="shared" si="48"/>
        <v>6.2438901933844093</v>
      </c>
      <c r="P133" s="4">
        <v>10</v>
      </c>
      <c r="Q133" s="10">
        <f>P133/SUM(P117:P135)</f>
        <v>5.5555555555555552E-2</v>
      </c>
      <c r="R133" s="7">
        <f t="shared" si="49"/>
        <v>4.7071623597483923</v>
      </c>
    </row>
    <row r="134" spans="2:18" x14ac:dyDescent="0.25">
      <c r="E134" s="5">
        <f t="shared" si="40"/>
        <v>65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55.93395819746631</v>
      </c>
      <c r="K134" s="5">
        <f t="shared" si="44"/>
        <v>1.5985877780174944</v>
      </c>
      <c r="L134" s="5">
        <f t="shared" si="45"/>
        <v>55.956797286120079</v>
      </c>
      <c r="M134" s="5">
        <f t="shared" si="46"/>
        <v>1.6370628887230139</v>
      </c>
      <c r="N134" s="7">
        <f t="shared" si="47"/>
        <v>0.14922425658562602</v>
      </c>
      <c r="O134" s="7">
        <f t="shared" si="48"/>
        <v>5.9492242565856257</v>
      </c>
      <c r="P134" s="4">
        <v>10</v>
      </c>
      <c r="Q134" s="10">
        <f>P134/SUM(P117:P135)</f>
        <v>5.5555555555555552E-2</v>
      </c>
      <c r="R134" s="7">
        <f t="shared" si="49"/>
        <v>4.4089921509564398</v>
      </c>
    </row>
    <row r="135" spans="2:18" x14ac:dyDescent="0.25">
      <c r="E135" s="5">
        <f t="shared" si="40"/>
        <v>65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55.79409988923868</v>
      </c>
      <c r="K135" s="5">
        <f t="shared" si="44"/>
        <v>1.1278594296742323E-15</v>
      </c>
      <c r="L135" s="5">
        <f t="shared" si="45"/>
        <v>55.79409988923868</v>
      </c>
      <c r="M135" s="5">
        <f t="shared" si="46"/>
        <v>1.158215390742947E-15</v>
      </c>
      <c r="N135" s="7">
        <f t="shared" si="47"/>
        <v>3.4795106768699667E-17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4.2734421723578686</v>
      </c>
    </row>
    <row r="136" spans="2:18" x14ac:dyDescent="0.25">
      <c r="R136" s="7">
        <f>SUMPRODUCT(Q117:Q135,R117:R135)</f>
        <v>6.938163881260289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65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74.582885374756316</v>
      </c>
      <c r="K140" s="5">
        <f>I140</f>
        <v>0</v>
      </c>
      <c r="L140" s="5">
        <f>SQRT(J140^2+K140^2)</f>
        <v>74.582885374756316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7.6362412749773796</v>
      </c>
    </row>
    <row r="141" spans="2:18" x14ac:dyDescent="0.25">
      <c r="E141" s="5">
        <f t="shared" si="50"/>
        <v>65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74.437299813287325</v>
      </c>
      <c r="K141" s="5">
        <f t="shared" ref="K141:K158" si="54">I141</f>
        <v>1.664050582117514</v>
      </c>
      <c r="L141" s="5">
        <f t="shared" ref="L141:L158" si="55">SQRT(J141^2+K141^2)</f>
        <v>74.455897468454907</v>
      </c>
      <c r="M141" s="5">
        <f t="shared" ref="M141:M158" si="56">ATAN(K141/J141)*180/PI()</f>
        <v>1.2806374992090035</v>
      </c>
      <c r="N141" s="7">
        <f t="shared" ref="N141:N158" si="57">$K$2*M141+$K$3*M141*M141+$K$4*M141*M141*M141</f>
        <v>0.10094050309728682</v>
      </c>
      <c r="O141" s="7">
        <f t="shared" ref="O141:O158" si="58">N141+$E$4</f>
        <v>5.9009405030972868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7.7427052755156396</v>
      </c>
    </row>
    <row r="142" spans="2:18" x14ac:dyDescent="0.25">
      <c r="E142" s="5">
        <f t="shared" si="50"/>
        <v>65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74.004966672495726</v>
      </c>
      <c r="K142" s="5">
        <f t="shared" si="54"/>
        <v>3.2775398293476115</v>
      </c>
      <c r="L142" s="5">
        <f t="shared" si="55"/>
        <v>74.077509134218076</v>
      </c>
      <c r="M142" s="5">
        <f t="shared" si="56"/>
        <v>2.5358644599532685</v>
      </c>
      <c r="N142" s="7">
        <f t="shared" si="57"/>
        <v>0.30392635654525563</v>
      </c>
      <c r="O142" s="7">
        <f t="shared" si="58"/>
        <v>6.1039263565452551</v>
      </c>
      <c r="P142" s="4">
        <v>10</v>
      </c>
      <c r="Q142" s="10">
        <f>P142/SUM(P140:P158)</f>
        <v>5.5555555555555552E-2</v>
      </c>
      <c r="R142" s="7">
        <f t="shared" si="59"/>
        <v>7.92784797296604</v>
      </c>
    </row>
    <row r="143" spans="2:18" x14ac:dyDescent="0.25">
      <c r="E143" s="5">
        <f t="shared" si="50"/>
        <v>65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73.299022176093331</v>
      </c>
      <c r="K143" s="5">
        <f t="shared" si="54"/>
        <v>4.7914426873781597</v>
      </c>
      <c r="L143" s="5">
        <f t="shared" si="55"/>
        <v>73.455459803869246</v>
      </c>
      <c r="M143" s="5">
        <f t="shared" si="56"/>
        <v>3.7400146775237948</v>
      </c>
      <c r="N143" s="7">
        <f t="shared" si="57"/>
        <v>0.57186454034933998</v>
      </c>
      <c r="O143" s="7">
        <f t="shared" si="58"/>
        <v>6.3718645403493399</v>
      </c>
      <c r="P143" s="4">
        <v>10</v>
      </c>
      <c r="Q143" s="10">
        <f>P143/SUM(P140:P158)</f>
        <v>5.5555555555555552E-2</v>
      </c>
      <c r="R143" s="7">
        <f t="shared" si="59"/>
        <v>8.1374434678413046</v>
      </c>
    </row>
    <row r="144" spans="2:18" x14ac:dyDescent="0.25">
      <c r="E144" s="5">
        <f t="shared" si="50"/>
        <v>65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72.340916090378201</v>
      </c>
      <c r="K144" s="5">
        <f t="shared" si="54"/>
        <v>6.1597599839397112</v>
      </c>
      <c r="L144" s="5">
        <f t="shared" si="55"/>
        <v>72.602691298979309</v>
      </c>
      <c r="M144" s="5">
        <f t="shared" si="56"/>
        <v>4.8669412560546306</v>
      </c>
      <c r="N144" s="7">
        <f t="shared" si="57"/>
        <v>0.86749520075157549</v>
      </c>
      <c r="O144" s="7">
        <f t="shared" si="58"/>
        <v>6.6674952007515751</v>
      </c>
      <c r="P144" s="4">
        <v>10</v>
      </c>
      <c r="Q144" s="10">
        <f>P144/SUM(P140:P158)</f>
        <v>5.5555555555555552E-2</v>
      </c>
      <c r="R144" s="7">
        <f t="shared" si="59"/>
        <v>8.3184313736781892</v>
      </c>
    </row>
    <row r="145" spans="5:18" x14ac:dyDescent="0.25">
      <c r="E145" s="5">
        <f t="shared" si="50"/>
        <v>65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71.159759983939708</v>
      </c>
      <c r="K145" s="5">
        <f t="shared" si="54"/>
        <v>7.3409160903782054</v>
      </c>
      <c r="L145" s="5">
        <f t="shared" si="55"/>
        <v>71.537406229313916</v>
      </c>
      <c r="M145" s="5">
        <f t="shared" si="56"/>
        <v>5.8898584790216351</v>
      </c>
      <c r="N145" s="7">
        <f t="shared" si="57"/>
        <v>1.1576972212277401</v>
      </c>
      <c r="O145" s="7">
        <f t="shared" si="58"/>
        <v>6.9576972212277397</v>
      </c>
      <c r="P145" s="4">
        <v>10</v>
      </c>
      <c r="Q145" s="10">
        <f>P145/SUM(P140:P158)</f>
        <v>5.5555555555555552E-2</v>
      </c>
      <c r="R145" s="7">
        <f t="shared" si="59"/>
        <v>8.4276247831363627</v>
      </c>
    </row>
    <row r="146" spans="5:18" x14ac:dyDescent="0.25">
      <c r="E146" s="5">
        <f t="shared" si="50"/>
        <v>65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69.791442687378165</v>
      </c>
      <c r="K146" s="5">
        <f t="shared" si="54"/>
        <v>8.2990221760933345</v>
      </c>
      <c r="L146" s="5">
        <f t="shared" si="55"/>
        <v>70.283136252339219</v>
      </c>
      <c r="M146" s="5">
        <f t="shared" si="56"/>
        <v>6.7812981840223303</v>
      </c>
      <c r="N146" s="7">
        <f t="shared" si="57"/>
        <v>1.4165050777487542</v>
      </c>
      <c r="O146" s="7">
        <f t="shared" si="58"/>
        <v>7.2165050777487538</v>
      </c>
      <c r="P146" s="4">
        <v>10</v>
      </c>
      <c r="Q146" s="10">
        <f>P146/SUM(P140:P158)</f>
        <v>5.5555555555555552E-2</v>
      </c>
      <c r="R146" s="7">
        <f t="shared" si="59"/>
        <v>8.4372802340081723</v>
      </c>
    </row>
    <row r="147" spans="5:18" x14ac:dyDescent="0.25">
      <c r="E147" s="5">
        <f t="shared" si="50"/>
        <v>65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68.277539829347617</v>
      </c>
      <c r="K147" s="5">
        <f t="shared" si="54"/>
        <v>9.0049666724957191</v>
      </c>
      <c r="L147" s="5">
        <f t="shared" si="55"/>
        <v>68.868801862097968</v>
      </c>
      <c r="M147" s="5">
        <f t="shared" si="56"/>
        <v>7.5132452695335434</v>
      </c>
      <c r="N147" s="7">
        <f t="shared" si="57"/>
        <v>1.6264227983607469</v>
      </c>
      <c r="O147" s="7">
        <f t="shared" si="58"/>
        <v>7.4264227983607469</v>
      </c>
      <c r="P147" s="4">
        <v>10</v>
      </c>
      <c r="Q147" s="10">
        <f>P147/SUM(P140:P158)</f>
        <v>5.5555555555555552E-2</v>
      </c>
      <c r="R147" s="7">
        <f t="shared" si="59"/>
        <v>8.3367736902713467</v>
      </c>
    </row>
    <row r="148" spans="5:18" x14ac:dyDescent="0.25">
      <c r="E148" s="5">
        <f t="shared" si="50"/>
        <v>65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66.664050582117511</v>
      </c>
      <c r="K148" s="5">
        <f t="shared" si="54"/>
        <v>9.4372998132873231</v>
      </c>
      <c r="L148" s="5">
        <f t="shared" si="55"/>
        <v>67.328732854413616</v>
      </c>
      <c r="M148" s="5">
        <f t="shared" si="56"/>
        <v>8.0575385628663483</v>
      </c>
      <c r="N148" s="7">
        <f t="shared" si="57"/>
        <v>1.7778039114157387</v>
      </c>
      <c r="O148" s="7">
        <f t="shared" si="58"/>
        <v>7.5778039114157387</v>
      </c>
      <c r="P148" s="4">
        <v>10</v>
      </c>
      <c r="Q148" s="10">
        <f>P148/SUM(P140:P158)</f>
        <v>5.5555555555555552E-2</v>
      </c>
      <c r="R148" s="7">
        <f t="shared" si="59"/>
        <v>8.1305051958952479</v>
      </c>
    </row>
    <row r="149" spans="5:18" x14ac:dyDescent="0.25">
      <c r="E149" s="5">
        <f t="shared" si="50"/>
        <v>65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65</v>
      </c>
      <c r="K149" s="5">
        <f t="shared" si="54"/>
        <v>9.5828853747563212</v>
      </c>
      <c r="L149" s="5">
        <f t="shared" si="55"/>
        <v>65.702600345083141</v>
      </c>
      <c r="M149" s="5">
        <f t="shared" si="56"/>
        <v>8.3866459153246087</v>
      </c>
      <c r="N149" s="7">
        <f t="shared" si="57"/>
        <v>1.8664011591003471</v>
      </c>
      <c r="O149" s="7">
        <f t="shared" si="58"/>
        <v>7.6664011591003467</v>
      </c>
      <c r="P149" s="4">
        <v>10</v>
      </c>
      <c r="Q149" s="10">
        <f>P149/SUM(P140:P158)</f>
        <v>5.5555555555555552E-2</v>
      </c>
      <c r="R149" s="7">
        <f t="shared" si="59"/>
        <v>7.833032778224946</v>
      </c>
    </row>
    <row r="150" spans="5:18" x14ac:dyDescent="0.25">
      <c r="E150" s="5">
        <f t="shared" si="50"/>
        <v>65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63.335949417882489</v>
      </c>
      <c r="K150" s="5">
        <f t="shared" si="54"/>
        <v>9.4372998132873231</v>
      </c>
      <c r="L150" s="5">
        <f t="shared" si="55"/>
        <v>64.035186549509191</v>
      </c>
      <c r="M150" s="5">
        <f t="shared" si="56"/>
        <v>8.4749377752010027</v>
      </c>
      <c r="N150" s="7">
        <f t="shared" si="57"/>
        <v>1.8897178990612755</v>
      </c>
      <c r="O150" s="7">
        <f t="shared" si="58"/>
        <v>7.6897178990612751</v>
      </c>
      <c r="P150" s="4">
        <v>10</v>
      </c>
      <c r="Q150" s="10">
        <f>P150/SUM(P140:P158)</f>
        <v>5.5555555555555552E-2</v>
      </c>
      <c r="R150" s="7">
        <f t="shared" si="59"/>
        <v>7.4631307902976367</v>
      </c>
    </row>
    <row r="151" spans="5:18" x14ac:dyDescent="0.25">
      <c r="E151" s="5">
        <f t="shared" si="50"/>
        <v>65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61.72246017065239</v>
      </c>
      <c r="K151" s="5">
        <f t="shared" si="54"/>
        <v>9.0049666724957191</v>
      </c>
      <c r="L151" s="5">
        <f t="shared" si="55"/>
        <v>62.375888885774842</v>
      </c>
      <c r="M151" s="5">
        <f t="shared" si="56"/>
        <v>8.3005758297383263</v>
      </c>
      <c r="N151" s="7">
        <f t="shared" si="57"/>
        <v>1.8434793911498091</v>
      </c>
      <c r="O151" s="7">
        <f t="shared" si="58"/>
        <v>7.6434793911498087</v>
      </c>
      <c r="P151" s="4">
        <v>10</v>
      </c>
      <c r="Q151" s="10">
        <f>P151/SUM(P140:P158)</f>
        <v>5.5555555555555552E-2</v>
      </c>
      <c r="R151" s="7">
        <f t="shared" si="59"/>
        <v>7.0387879326780052</v>
      </c>
    </row>
    <row r="152" spans="5:18" x14ac:dyDescent="0.25">
      <c r="E152" s="5">
        <f t="shared" si="50"/>
        <v>65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60.208557312621842</v>
      </c>
      <c r="K152" s="5">
        <f t="shared" si="54"/>
        <v>8.2990221760933345</v>
      </c>
      <c r="L152" s="5">
        <f t="shared" si="55"/>
        <v>60.777826077826759</v>
      </c>
      <c r="M152" s="5">
        <f t="shared" si="56"/>
        <v>7.8480776521701747</v>
      </c>
      <c r="N152" s="7">
        <f t="shared" si="57"/>
        <v>1.7201835519869821</v>
      </c>
      <c r="O152" s="7">
        <f t="shared" si="58"/>
        <v>7.5201835519869817</v>
      </c>
      <c r="P152" s="4">
        <v>10</v>
      </c>
      <c r="Q152" s="10">
        <f>P152/SUM(P140:P158)</f>
        <v>5.5555555555555552E-2</v>
      </c>
      <c r="R152" s="7">
        <f t="shared" si="59"/>
        <v>6.5749439015955788</v>
      </c>
    </row>
    <row r="153" spans="5:18" x14ac:dyDescent="0.25">
      <c r="E153" s="5">
        <f t="shared" si="50"/>
        <v>65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58.840240016060285</v>
      </c>
      <c r="K153" s="5">
        <f t="shared" si="54"/>
        <v>7.3409160903782054</v>
      </c>
      <c r="L153" s="5">
        <f t="shared" si="55"/>
        <v>59.296398661247174</v>
      </c>
      <c r="M153" s="5">
        <f t="shared" si="56"/>
        <v>7.1114839428249645</v>
      </c>
      <c r="N153" s="7">
        <f t="shared" si="57"/>
        <v>1.5118340398868688</v>
      </c>
      <c r="O153" s="7">
        <f t="shared" si="58"/>
        <v>7.3118340398868682</v>
      </c>
      <c r="P153" s="4">
        <v>10</v>
      </c>
      <c r="Q153" s="10">
        <f>P153/SUM(P140:P158)</f>
        <v>5.5555555555555552E-2</v>
      </c>
      <c r="R153" s="7">
        <f t="shared" si="59"/>
        <v>6.0849392558929187</v>
      </c>
    </row>
    <row r="154" spans="5:18" x14ac:dyDescent="0.25">
      <c r="E154" s="5">
        <f t="shared" si="50"/>
        <v>65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57.659083909621799</v>
      </c>
      <c r="K154" s="5">
        <f t="shared" si="54"/>
        <v>6.1597599839397139</v>
      </c>
      <c r="L154" s="5">
        <f t="shared" si="55"/>
        <v>57.987176171603252</v>
      </c>
      <c r="M154" s="5">
        <f t="shared" si="56"/>
        <v>6.0978203748892339</v>
      </c>
      <c r="N154" s="7">
        <f t="shared" si="57"/>
        <v>1.2179546398108769</v>
      </c>
      <c r="O154" s="7">
        <f t="shared" si="58"/>
        <v>7.0179546398108767</v>
      </c>
      <c r="P154" s="4">
        <v>10</v>
      </c>
      <c r="Q154" s="10">
        <f>P154/SUM(P140:P158)</f>
        <v>5.5555555555555552E-2</v>
      </c>
      <c r="R154" s="7">
        <f t="shared" si="59"/>
        <v>5.5853161905549822</v>
      </c>
    </row>
    <row r="155" spans="5:18" x14ac:dyDescent="0.25">
      <c r="E155" s="5">
        <f t="shared" si="50"/>
        <v>65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56.700977823906669</v>
      </c>
      <c r="K155" s="5">
        <f t="shared" si="54"/>
        <v>4.7914426873781597</v>
      </c>
      <c r="L155" s="5">
        <f t="shared" si="55"/>
        <v>56.903065024773369</v>
      </c>
      <c r="M155" s="5">
        <f t="shared" si="56"/>
        <v>4.8302300876133293</v>
      </c>
      <c r="N155" s="7">
        <f t="shared" si="57"/>
        <v>0.8573765160198431</v>
      </c>
      <c r="O155" s="7">
        <f t="shared" si="58"/>
        <v>6.657376516019843</v>
      </c>
      <c r="P155" s="4">
        <v>10</v>
      </c>
      <c r="Q155" s="10">
        <f>P155/SUM(P140:P158)</f>
        <v>5.5555555555555552E-2</v>
      </c>
      <c r="R155" s="7">
        <f t="shared" si="59"/>
        <v>5.1020854287096107</v>
      </c>
    </row>
    <row r="156" spans="5:18" x14ac:dyDescent="0.25">
      <c r="E156" s="5">
        <f t="shared" si="50"/>
        <v>65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55.995033327504281</v>
      </c>
      <c r="K156" s="5">
        <f t="shared" si="54"/>
        <v>3.2775398293476132</v>
      </c>
      <c r="L156" s="5">
        <f t="shared" si="55"/>
        <v>56.090872917804333</v>
      </c>
      <c r="M156" s="5">
        <f t="shared" si="56"/>
        <v>3.3498538716931789</v>
      </c>
      <c r="N156" s="7">
        <f t="shared" si="57"/>
        <v>0.47859746102018796</v>
      </c>
      <c r="O156" s="7">
        <f t="shared" si="58"/>
        <v>6.2785974610201878</v>
      </c>
      <c r="P156" s="4">
        <v>10</v>
      </c>
      <c r="Q156" s="10">
        <f>P156/SUM(P140:P158)</f>
        <v>5.5555555555555552E-2</v>
      </c>
      <c r="R156" s="7">
        <f t="shared" si="59"/>
        <v>4.6754167068546879</v>
      </c>
    </row>
    <row r="157" spans="5:18" x14ac:dyDescent="0.25">
      <c r="E157" s="5">
        <f t="shared" si="50"/>
        <v>65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55.562700186712675</v>
      </c>
      <c r="K157" s="5">
        <f t="shared" si="54"/>
        <v>1.6640505821175133</v>
      </c>
      <c r="L157" s="5">
        <f t="shared" si="55"/>
        <v>55.587612976079178</v>
      </c>
      <c r="M157" s="5">
        <f t="shared" si="56"/>
        <v>1.7154419132792802</v>
      </c>
      <c r="N157" s="7">
        <f t="shared" si="57"/>
        <v>0.1608967081234409</v>
      </c>
      <c r="O157" s="7">
        <f t="shared" si="58"/>
        <v>5.9608967081234407</v>
      </c>
      <c r="P157" s="4">
        <v>10</v>
      </c>
      <c r="Q157" s="10">
        <f>P157/SUM(P140:P158)</f>
        <v>5.5555555555555552E-2</v>
      </c>
      <c r="R157" s="7">
        <f t="shared" si="59"/>
        <v>4.3595426750812143</v>
      </c>
    </row>
    <row r="158" spans="5:18" x14ac:dyDescent="0.25">
      <c r="E158" s="5">
        <f t="shared" si="50"/>
        <v>65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55.417114625243677</v>
      </c>
      <c r="K158" s="5">
        <f t="shared" si="54"/>
        <v>1.1740457210449119E-15</v>
      </c>
      <c r="L158" s="5">
        <f t="shared" si="55"/>
        <v>55.417114625243677</v>
      </c>
      <c r="M158" s="5">
        <f t="shared" si="56"/>
        <v>1.2138463943163341E-15</v>
      </c>
      <c r="N158" s="7">
        <f t="shared" si="57"/>
        <v>3.6466373378051372E-17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4.2158883412182009</v>
      </c>
    </row>
    <row r="159" spans="5:18" x14ac:dyDescent="0.25">
      <c r="R159" s="7">
        <f>SUMPRODUCT(Q140:Q158,R140:R158)</f>
        <v>7.0056595811833127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65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74.908466076193378</v>
      </c>
      <c r="K163" s="5">
        <f>I163</f>
        <v>0</v>
      </c>
      <c r="L163" s="5">
        <f>SQRT(J163^2+K163^2)</f>
        <v>74.908466076193378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7.7030565873021635</v>
      </c>
    </row>
    <row r="164" spans="2:18" x14ac:dyDescent="0.25">
      <c r="E164" s="5">
        <f t="shared" si="60"/>
        <v>65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74.757934212293691</v>
      </c>
      <c r="K164" s="5">
        <f t="shared" ref="K164:K181" si="64">I164</f>
        <v>1.7205870776055801</v>
      </c>
      <c r="L164" s="5">
        <f t="shared" ref="L164:L181" si="65">SQRT(J164^2+K164^2)</f>
        <v>74.77773162901677</v>
      </c>
      <c r="M164" s="5">
        <f t="shared" ref="M164:M181" si="66">ATAN(K164/J164)*180/PI()</f>
        <v>1.3184550601552716</v>
      </c>
      <c r="N164" s="7">
        <f t="shared" ref="N164:N181" si="67">$K$2*M164+$K$3*M164*M164+$K$4*M164*M164*M164</f>
        <v>0.1056804365400404</v>
      </c>
      <c r="O164" s="7">
        <f t="shared" ref="O164:O181" si="68">N164+$E$4</f>
        <v>5.9056804365400399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7.8160585372053486</v>
      </c>
    </row>
    <row r="165" spans="2:18" x14ac:dyDescent="0.25">
      <c r="E165" s="5">
        <f t="shared" si="60"/>
        <v>65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74.310912455106418</v>
      </c>
      <c r="K165" s="5">
        <f t="shared" si="64"/>
        <v>3.3888949875171859</v>
      </c>
      <c r="L165" s="5">
        <f t="shared" si="65"/>
        <v>74.388146361815672</v>
      </c>
      <c r="M165" s="5">
        <f t="shared" si="66"/>
        <v>2.6111230964092176</v>
      </c>
      <c r="N165" s="7">
        <f t="shared" si="67"/>
        <v>0.31881277329961488</v>
      </c>
      <c r="O165" s="7">
        <f t="shared" si="68"/>
        <v>6.1188127732996147</v>
      </c>
      <c r="P165" s="4">
        <v>10</v>
      </c>
      <c r="Q165" s="10">
        <f>P165/SUM(P163:P181)</f>
        <v>5.5555555555555552E-2</v>
      </c>
      <c r="R165" s="7">
        <f t="shared" si="69"/>
        <v>8.0139739265987782</v>
      </c>
    </row>
    <row r="166" spans="2:18" x14ac:dyDescent="0.25">
      <c r="E166" s="5">
        <f t="shared" si="60"/>
        <v>65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73.580983334519786</v>
      </c>
      <c r="K166" s="5">
        <f t="shared" si="64"/>
        <v>4.9542330380966888</v>
      </c>
      <c r="L166" s="5">
        <f t="shared" si="65"/>
        <v>73.747579848227204</v>
      </c>
      <c r="M166" s="5">
        <f t="shared" si="66"/>
        <v>3.8519309068891596</v>
      </c>
      <c r="N166" s="7">
        <f t="shared" si="67"/>
        <v>0.59960181911887356</v>
      </c>
      <c r="O166" s="7">
        <f t="shared" si="68"/>
        <v>6.3996018191188737</v>
      </c>
      <c r="P166" s="4">
        <v>10</v>
      </c>
      <c r="Q166" s="10">
        <f>P166/SUM(P163:P181)</f>
        <v>5.5555555555555552E-2</v>
      </c>
      <c r="R166" s="7">
        <f t="shared" si="69"/>
        <v>8.2379999587338801</v>
      </c>
    </row>
    <row r="167" spans="2:18" x14ac:dyDescent="0.25">
      <c r="E167" s="5">
        <f t="shared" si="60"/>
        <v>65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72.590325377500847</v>
      </c>
      <c r="K167" s="5">
        <f t="shared" si="64"/>
        <v>6.3690392247765049</v>
      </c>
      <c r="L167" s="5">
        <f t="shared" si="65"/>
        <v>72.869197875770425</v>
      </c>
      <c r="M167" s="5">
        <f t="shared" si="66"/>
        <v>5.0142626807359578</v>
      </c>
      <c r="N167" s="7">
        <f t="shared" si="67"/>
        <v>0.90835841218432878</v>
      </c>
      <c r="O167" s="7">
        <f t="shared" si="68"/>
        <v>6.7083584121843289</v>
      </c>
      <c r="P167" s="4">
        <v>10</v>
      </c>
      <c r="Q167" s="10">
        <f>P167/SUM(P163:P181)</f>
        <v>5.5555555555555552E-2</v>
      </c>
      <c r="R167" s="7">
        <f t="shared" si="69"/>
        <v>8.4309695843095334</v>
      </c>
    </row>
    <row r="168" spans="2:18" x14ac:dyDescent="0.25">
      <c r="E168" s="5">
        <f t="shared" si="60"/>
        <v>65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71.3690392247765</v>
      </c>
      <c r="K168" s="5">
        <f t="shared" si="64"/>
        <v>7.5903253775008421</v>
      </c>
      <c r="L168" s="5">
        <f t="shared" si="65"/>
        <v>71.77153195525382</v>
      </c>
      <c r="M168" s="5">
        <f t="shared" si="66"/>
        <v>6.0707690422741694</v>
      </c>
      <c r="N168" s="7">
        <f t="shared" si="67"/>
        <v>1.2101049435837536</v>
      </c>
      <c r="O168" s="7">
        <f t="shared" si="68"/>
        <v>7.0101049435837535</v>
      </c>
      <c r="P168" s="4">
        <v>10</v>
      </c>
      <c r="Q168" s="10">
        <f>P168/SUM(P163:P181)</f>
        <v>5.5555555555555552E-2</v>
      </c>
      <c r="R168" s="7">
        <f t="shared" si="69"/>
        <v>8.5467743675397383</v>
      </c>
    </row>
    <row r="169" spans="2:18" x14ac:dyDescent="0.25">
      <c r="E169" s="5">
        <f t="shared" si="60"/>
        <v>65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69.954233038096689</v>
      </c>
      <c r="K169" s="5">
        <f t="shared" si="64"/>
        <v>8.5809833345197841</v>
      </c>
      <c r="L169" s="5">
        <f t="shared" si="65"/>
        <v>70.47856408111366</v>
      </c>
      <c r="M169" s="5">
        <f t="shared" si="66"/>
        <v>6.9932895074250725</v>
      </c>
      <c r="N169" s="7">
        <f t="shared" si="67"/>
        <v>1.4778017196946371</v>
      </c>
      <c r="O169" s="7">
        <f t="shared" si="68"/>
        <v>7.2778017196946365</v>
      </c>
      <c r="P169" s="4">
        <v>10</v>
      </c>
      <c r="Q169" s="10">
        <f>P169/SUM(P163:P181)</f>
        <v>5.5555555555555552E-2</v>
      </c>
      <c r="R169" s="7">
        <f t="shared" si="69"/>
        <v>8.5563314659545497</v>
      </c>
    </row>
    <row r="170" spans="2:18" x14ac:dyDescent="0.25">
      <c r="E170" s="5">
        <f t="shared" si="60"/>
        <v>65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68.38889498751719</v>
      </c>
      <c r="K170" s="5">
        <f t="shared" si="64"/>
        <v>9.310912455106422</v>
      </c>
      <c r="L170" s="5">
        <f t="shared" si="65"/>
        <v>69.019809101158117</v>
      </c>
      <c r="M170" s="5">
        <f t="shared" si="66"/>
        <v>7.7529548797467864</v>
      </c>
      <c r="N170" s="7">
        <f t="shared" si="67"/>
        <v>1.6937389017446063</v>
      </c>
      <c r="O170" s="7">
        <f t="shared" si="68"/>
        <v>7.4937389017446066</v>
      </c>
      <c r="P170" s="4">
        <v>10</v>
      </c>
      <c r="Q170" s="10">
        <f>P170/SUM(P163:P181)</f>
        <v>5.5555555555555552E-2</v>
      </c>
      <c r="R170" s="7">
        <f t="shared" si="69"/>
        <v>8.4492731729616484</v>
      </c>
    </row>
    <row r="171" spans="2:18" x14ac:dyDescent="0.25">
      <c r="E171" s="5">
        <f t="shared" si="60"/>
        <v>65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66.720587077605586</v>
      </c>
      <c r="K171" s="5">
        <f t="shared" si="64"/>
        <v>9.7579342122936907</v>
      </c>
      <c r="L171" s="5">
        <f t="shared" si="65"/>
        <v>67.430364229120116</v>
      </c>
      <c r="M171" s="5">
        <f t="shared" si="66"/>
        <v>8.3205603239612316</v>
      </c>
      <c r="N171" s="7">
        <f t="shared" si="67"/>
        <v>1.8488180067666273</v>
      </c>
      <c r="O171" s="7">
        <f t="shared" si="68"/>
        <v>7.6488180067666267</v>
      </c>
      <c r="P171" s="4">
        <v>10</v>
      </c>
      <c r="Q171" s="10">
        <f>P171/SUM(P163:P181)</f>
        <v>5.5555555555555552E-2</v>
      </c>
      <c r="R171" s="7">
        <f t="shared" si="69"/>
        <v>8.2314932314471996</v>
      </c>
    </row>
    <row r="172" spans="2:18" x14ac:dyDescent="0.25">
      <c r="E172" s="5">
        <f t="shared" si="60"/>
        <v>65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65</v>
      </c>
      <c r="K172" s="5">
        <f t="shared" si="64"/>
        <v>9.9084660761933794</v>
      </c>
      <c r="L172" s="5">
        <f t="shared" si="65"/>
        <v>65.750876039662586</v>
      </c>
      <c r="M172" s="5">
        <f t="shared" si="66"/>
        <v>8.6673264394433538</v>
      </c>
      <c r="N172" s="7">
        <f t="shared" si="67"/>
        <v>1.9397930468438007</v>
      </c>
      <c r="O172" s="7">
        <f t="shared" si="68"/>
        <v>7.7397930468438005</v>
      </c>
      <c r="P172" s="4">
        <v>10</v>
      </c>
      <c r="Q172" s="10">
        <f>P172/SUM(P163:P181)</f>
        <v>5.5555555555555552E-2</v>
      </c>
      <c r="R172" s="7">
        <f t="shared" si="69"/>
        <v>7.9196451367098648</v>
      </c>
    </row>
    <row r="173" spans="2:18" x14ac:dyDescent="0.25">
      <c r="E173" s="5">
        <f t="shared" si="60"/>
        <v>65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63.279412922394421</v>
      </c>
      <c r="K173" s="5">
        <f t="shared" si="64"/>
        <v>9.7579342122936907</v>
      </c>
      <c r="L173" s="5">
        <f t="shared" si="65"/>
        <v>64.027348687059899</v>
      </c>
      <c r="M173" s="5">
        <f t="shared" si="66"/>
        <v>8.7661863274956637</v>
      </c>
      <c r="N173" s="7">
        <f t="shared" si="67"/>
        <v>1.9651107198375275</v>
      </c>
      <c r="O173" s="7">
        <f t="shared" si="68"/>
        <v>7.7651107198375273</v>
      </c>
      <c r="P173" s="4">
        <v>10</v>
      </c>
      <c r="Q173" s="10">
        <f>P173/SUM(P163:P181)</f>
        <v>5.5555555555555552E-2</v>
      </c>
      <c r="R173" s="7">
        <f t="shared" si="69"/>
        <v>7.5344573043802034</v>
      </c>
    </row>
    <row r="174" spans="2:18" x14ac:dyDescent="0.25">
      <c r="E174" s="5">
        <f t="shared" si="60"/>
        <v>65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61.611105012482817</v>
      </c>
      <c r="K174" s="5">
        <f t="shared" si="64"/>
        <v>9.3109124551064237</v>
      </c>
      <c r="L174" s="5">
        <f t="shared" si="65"/>
        <v>62.310684088732657</v>
      </c>
      <c r="M174" s="5">
        <f t="shared" si="66"/>
        <v>8.5937347328635969</v>
      </c>
      <c r="N174" s="7">
        <f t="shared" si="67"/>
        <v>1.9207609114268622</v>
      </c>
      <c r="O174" s="7">
        <f t="shared" si="68"/>
        <v>7.7207609114268623</v>
      </c>
      <c r="P174" s="4">
        <v>10</v>
      </c>
      <c r="Q174" s="10">
        <f>P174/SUM(P163:P181)</f>
        <v>5.5555555555555552E-2</v>
      </c>
      <c r="R174" s="7">
        <f t="shared" si="69"/>
        <v>7.0950985006744869</v>
      </c>
    </row>
    <row r="175" spans="2:18" x14ac:dyDescent="0.25">
      <c r="E175" s="5">
        <f t="shared" si="60"/>
        <v>65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60.045766961903311</v>
      </c>
      <c r="K175" s="5">
        <f t="shared" si="64"/>
        <v>8.5809833345197841</v>
      </c>
      <c r="L175" s="5">
        <f t="shared" si="65"/>
        <v>60.655810974963522</v>
      </c>
      <c r="M175" s="5">
        <f t="shared" si="66"/>
        <v>8.1329232345999571</v>
      </c>
      <c r="N175" s="7">
        <f t="shared" si="67"/>
        <v>1.7983183945690875</v>
      </c>
      <c r="O175" s="7">
        <f t="shared" si="68"/>
        <v>7.5983183945690875</v>
      </c>
      <c r="P175" s="4">
        <v>10</v>
      </c>
      <c r="Q175" s="10">
        <f>P175/SUM(P163:P181)</f>
        <v>5.5555555555555552E-2</v>
      </c>
      <c r="R175" s="7">
        <f t="shared" si="69"/>
        <v>6.6166109911494724</v>
      </c>
    </row>
    <row r="176" spans="2:18" x14ac:dyDescent="0.25">
      <c r="E176" s="5">
        <f t="shared" si="60"/>
        <v>65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58.630960775223492</v>
      </c>
      <c r="K176" s="5">
        <f t="shared" si="64"/>
        <v>7.5903253775008421</v>
      </c>
      <c r="L176" s="5">
        <f t="shared" si="65"/>
        <v>59.12023850393475</v>
      </c>
      <c r="M176" s="5">
        <f t="shared" si="66"/>
        <v>7.3764472056351176</v>
      </c>
      <c r="N176" s="7">
        <f t="shared" si="67"/>
        <v>1.587624929987997</v>
      </c>
      <c r="O176" s="7">
        <f t="shared" si="68"/>
        <v>7.3876249299879966</v>
      </c>
      <c r="P176" s="4">
        <v>10</v>
      </c>
      <c r="Q176" s="10">
        <f>P176/SUM(P163:P181)</f>
        <v>5.5555555555555552E-2</v>
      </c>
      <c r="R176" s="7">
        <f t="shared" si="69"/>
        <v>6.1115374837276182</v>
      </c>
    </row>
    <row r="177" spans="2:18" x14ac:dyDescent="0.25">
      <c r="E177" s="5">
        <f t="shared" si="60"/>
        <v>65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57.409674622499161</v>
      </c>
      <c r="K177" s="5">
        <f t="shared" si="64"/>
        <v>6.3690392247765075</v>
      </c>
      <c r="L177" s="5">
        <f t="shared" si="65"/>
        <v>57.761885364901012</v>
      </c>
      <c r="M177" s="5">
        <f t="shared" si="66"/>
        <v>6.3305169620024966</v>
      </c>
      <c r="N177" s="7">
        <f t="shared" si="67"/>
        <v>1.2855634836791845</v>
      </c>
      <c r="O177" s="7">
        <f t="shared" si="68"/>
        <v>7.0855634836791843</v>
      </c>
      <c r="P177" s="4">
        <v>10</v>
      </c>
      <c r="Q177" s="10">
        <f>P177/SUM(P163:P181)</f>
        <v>5.5555555555555552E-2</v>
      </c>
      <c r="R177" s="7">
        <f t="shared" si="69"/>
        <v>5.595390495225562</v>
      </c>
    </row>
    <row r="178" spans="2:18" x14ac:dyDescent="0.25">
      <c r="E178" s="5">
        <f t="shared" si="60"/>
        <v>65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56.419016665480214</v>
      </c>
      <c r="K178" s="5">
        <f t="shared" si="64"/>
        <v>4.9542330380966888</v>
      </c>
      <c r="L178" s="5">
        <f t="shared" si="65"/>
        <v>56.636118038717157</v>
      </c>
      <c r="M178" s="5">
        <f t="shared" si="66"/>
        <v>5.018350659399216</v>
      </c>
      <c r="N178" s="7">
        <f t="shared" si="67"/>
        <v>0.90949793408823076</v>
      </c>
      <c r="O178" s="7">
        <f t="shared" si="68"/>
        <v>6.7094979340882306</v>
      </c>
      <c r="P178" s="4">
        <v>10</v>
      </c>
      <c r="Q178" s="10">
        <f>P178/SUM(P163:P181)</f>
        <v>5.5555555555555552E-2</v>
      </c>
      <c r="R178" s="7">
        <f t="shared" si="69"/>
        <v>5.0938982609538384</v>
      </c>
    </row>
    <row r="179" spans="2:18" x14ac:dyDescent="0.25">
      <c r="E179" s="5">
        <f t="shared" si="60"/>
        <v>65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55.689087544893582</v>
      </c>
      <c r="K179" s="5">
        <f t="shared" si="64"/>
        <v>3.3888949875171877</v>
      </c>
      <c r="L179" s="5">
        <f t="shared" si="65"/>
        <v>55.792105900559449</v>
      </c>
      <c r="M179" s="5">
        <f t="shared" si="66"/>
        <v>3.4823739739178583</v>
      </c>
      <c r="N179" s="7">
        <f t="shared" si="67"/>
        <v>0.50965135390702554</v>
      </c>
      <c r="O179" s="7">
        <f t="shared" si="68"/>
        <v>6.3096513539070251</v>
      </c>
      <c r="P179" s="4">
        <v>10</v>
      </c>
      <c r="Q179" s="10">
        <f>P179/SUM(P163:P181)</f>
        <v>5.5555555555555552E-2</v>
      </c>
      <c r="R179" s="7">
        <f t="shared" si="69"/>
        <v>4.6486211949532565</v>
      </c>
    </row>
    <row r="180" spans="2:18" x14ac:dyDescent="0.25">
      <c r="E180" s="5">
        <f t="shared" si="60"/>
        <v>65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55.242065787706309</v>
      </c>
      <c r="K180" s="5">
        <f t="shared" si="64"/>
        <v>1.7205870776055794</v>
      </c>
      <c r="L180" s="5">
        <f t="shared" si="65"/>
        <v>55.268854270600677</v>
      </c>
      <c r="M180" s="5">
        <f t="shared" si="66"/>
        <v>1.7839759779880875</v>
      </c>
      <c r="N180" s="7">
        <f t="shared" si="67"/>
        <v>0.17140382820490765</v>
      </c>
      <c r="O180" s="7">
        <f t="shared" si="68"/>
        <v>5.9714038282049078</v>
      </c>
      <c r="P180" s="4">
        <v>10</v>
      </c>
      <c r="Q180" s="10">
        <f>P180/SUM(P163:P181)</f>
        <v>5.5555555555555552E-2</v>
      </c>
      <c r="R180" s="7">
        <f t="shared" si="69"/>
        <v>4.3172843373498067</v>
      </c>
    </row>
    <row r="181" spans="2:18" x14ac:dyDescent="0.25">
      <c r="E181" s="5">
        <f t="shared" si="60"/>
        <v>65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55.091533923806622</v>
      </c>
      <c r="K181" s="5">
        <f t="shared" si="64"/>
        <v>1.2139341903762796E-15</v>
      </c>
      <c r="L181" s="5">
        <f t="shared" si="65"/>
        <v>55.091533923806622</v>
      </c>
      <c r="M181" s="5">
        <f t="shared" si="66"/>
        <v>1.2625044314682886E-15</v>
      </c>
      <c r="N181" s="7">
        <f t="shared" si="67"/>
        <v>3.7928158130170391E-17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4.1664963877992962</v>
      </c>
    </row>
    <row r="182" spans="2:18" x14ac:dyDescent="0.25">
      <c r="R182" s="7">
        <f>SUMPRODUCT(Q163:Q181,R163:R181)</f>
        <v>7.0638996909680847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65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75.196145121984941</v>
      </c>
      <c r="K186" s="5">
        <f>I186</f>
        <v>0</v>
      </c>
      <c r="L186" s="5">
        <f>SQRT(J186^2+K186^2)</f>
        <v>75.196145121984941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7.762335952425655</v>
      </c>
    </row>
    <row r="187" spans="2:18" x14ac:dyDescent="0.25">
      <c r="E187" s="5">
        <f t="shared" si="70"/>
        <v>65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75.041242766968381</v>
      </c>
      <c r="K187" s="5">
        <f t="shared" ref="K187:K204" si="74">I187</f>
        <v>1.7705420196602459</v>
      </c>
      <c r="L187" s="5">
        <f t="shared" ref="L187:L204" si="75">SQRT(J187^2+K187^2)</f>
        <v>75.062127168462709</v>
      </c>
      <c r="M187" s="5">
        <f t="shared" ref="M187:M204" si="76">ATAN(K187/J187)*180/PI()</f>
        <v>1.3516003116342961</v>
      </c>
      <c r="N187" s="7">
        <f t="shared" ref="N187:N204" si="77">$K$2*M187+$K$3*M187*M187+$K$4*M187*M187*M187</f>
        <v>0.10991096965788756</v>
      </c>
      <c r="O187" s="7">
        <f t="shared" ref="O187:O204" si="78">N187+$E$4</f>
        <v>5.9099109696578873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7.88126554330732</v>
      </c>
    </row>
    <row r="188" spans="2:18" x14ac:dyDescent="0.25">
      <c r="E188" s="5">
        <f t="shared" si="70"/>
        <v>65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74.581242331591483</v>
      </c>
      <c r="K188" s="5">
        <f t="shared" si="74"/>
        <v>3.4872870159906073</v>
      </c>
      <c r="L188" s="5">
        <f t="shared" si="75"/>
        <v>74.662727504796322</v>
      </c>
      <c r="M188" s="5">
        <f t="shared" si="76"/>
        <v>2.677099465513773</v>
      </c>
      <c r="N188" s="7">
        <f t="shared" si="77"/>
        <v>0.33208817535893737</v>
      </c>
      <c r="O188" s="7">
        <f t="shared" si="78"/>
        <v>6.1320881753589376</v>
      </c>
      <c r="P188" s="4">
        <v>10</v>
      </c>
      <c r="Q188" s="10">
        <f>P188/SUM(P186:P204)</f>
        <v>5.5555555555555552E-2</v>
      </c>
      <c r="R188" s="7">
        <f t="shared" si="79"/>
        <v>8.0907611423064267</v>
      </c>
    </row>
    <row r="189" spans="2:18" x14ac:dyDescent="0.25">
      <c r="E189" s="5">
        <f t="shared" si="70"/>
        <v>65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73.830120696311738</v>
      </c>
      <c r="K189" s="5">
        <f t="shared" si="74"/>
        <v>5.0980725609924695</v>
      </c>
      <c r="L189" s="5">
        <f t="shared" si="75"/>
        <v>74.005925883466276</v>
      </c>
      <c r="M189" s="5">
        <f t="shared" si="76"/>
        <v>3.9500831357597352</v>
      </c>
      <c r="N189" s="7">
        <f t="shared" si="77"/>
        <v>0.62426252527219372</v>
      </c>
      <c r="O189" s="7">
        <f t="shared" si="78"/>
        <v>6.4242625252721934</v>
      </c>
      <c r="P189" s="4">
        <v>10</v>
      </c>
      <c r="Q189" s="10">
        <f>P189/SUM(P186:P204)</f>
        <v>5.5555555555555552E-2</v>
      </c>
      <c r="R189" s="7">
        <f t="shared" si="79"/>
        <v>8.3277860567539896</v>
      </c>
    </row>
    <row r="190" spans="2:18" x14ac:dyDescent="0.25">
      <c r="E190" s="5">
        <f t="shared" si="70"/>
        <v>65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72.810700311931242</v>
      </c>
      <c r="K190" s="5">
        <f t="shared" si="74"/>
        <v>6.5539557509777673</v>
      </c>
      <c r="L190" s="5">
        <f t="shared" si="75"/>
        <v>73.105077907759863</v>
      </c>
      <c r="M190" s="5">
        <f t="shared" si="76"/>
        <v>5.14353946798661</v>
      </c>
      <c r="N190" s="7">
        <f t="shared" si="77"/>
        <v>0.94453167994934983</v>
      </c>
      <c r="O190" s="7">
        <f t="shared" si="78"/>
        <v>6.7445316799493495</v>
      </c>
      <c r="P190" s="4">
        <v>10</v>
      </c>
      <c r="Q190" s="10">
        <f>P190/SUM(P186:P204)</f>
        <v>5.5555555555555552E-2</v>
      </c>
      <c r="R190" s="7">
        <f t="shared" si="79"/>
        <v>8.5313974385441309</v>
      </c>
    </row>
    <row r="191" spans="2:18" x14ac:dyDescent="0.25">
      <c r="E191" s="5">
        <f t="shared" si="70"/>
        <v>65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71.553955750977764</v>
      </c>
      <c r="K191" s="5">
        <f t="shared" si="74"/>
        <v>7.8107003119312379</v>
      </c>
      <c r="L191" s="5">
        <f t="shared" si="75"/>
        <v>71.978994317618017</v>
      </c>
      <c r="M191" s="5">
        <f t="shared" si="76"/>
        <v>6.2296386235519847</v>
      </c>
      <c r="N191" s="7">
        <f t="shared" si="77"/>
        <v>1.256239479055643</v>
      </c>
      <c r="O191" s="7">
        <f t="shared" si="78"/>
        <v>7.0562394790556429</v>
      </c>
      <c r="P191" s="4">
        <v>10</v>
      </c>
      <c r="Q191" s="10">
        <f>P191/SUM(P186:P204)</f>
        <v>5.5555555555555552E-2</v>
      </c>
      <c r="R191" s="7">
        <f t="shared" si="79"/>
        <v>8.6528295220984486</v>
      </c>
    </row>
    <row r="192" spans="2:18" x14ac:dyDescent="0.25">
      <c r="E192" s="5">
        <f t="shared" si="70"/>
        <v>65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70.098072560992478</v>
      </c>
      <c r="K192" s="5">
        <f t="shared" si="74"/>
        <v>8.8301206963117416</v>
      </c>
      <c r="L192" s="5">
        <f t="shared" si="75"/>
        <v>70.652040368821616</v>
      </c>
      <c r="M192" s="5">
        <f t="shared" si="76"/>
        <v>7.1796242596323747</v>
      </c>
      <c r="N192" s="7">
        <f t="shared" si="77"/>
        <v>1.5313966507651979</v>
      </c>
      <c r="O192" s="7">
        <f t="shared" si="78"/>
        <v>7.331396650765198</v>
      </c>
      <c r="P192" s="4">
        <v>10</v>
      </c>
      <c r="Q192" s="10">
        <f>P192/SUM(P186:P204)</f>
        <v>5.5555555555555552E-2</v>
      </c>
      <c r="R192" s="7">
        <f t="shared" si="79"/>
        <v>8.6618253021052851</v>
      </c>
    </row>
    <row r="193" spans="2:18" x14ac:dyDescent="0.25">
      <c r="E193" s="5">
        <f t="shared" si="70"/>
        <v>65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68.487287015990603</v>
      </c>
      <c r="K193" s="5">
        <f t="shared" si="74"/>
        <v>9.5812423315914845</v>
      </c>
      <c r="L193" s="5">
        <f t="shared" si="75"/>
        <v>69.154238390913932</v>
      </c>
      <c r="M193" s="5">
        <f t="shared" si="76"/>
        <v>7.9638849316613189</v>
      </c>
      <c r="N193" s="7">
        <f t="shared" si="77"/>
        <v>1.7521495717039841</v>
      </c>
      <c r="O193" s="7">
        <f t="shared" si="78"/>
        <v>7.5521495717039837</v>
      </c>
      <c r="P193" s="4">
        <v>10</v>
      </c>
      <c r="Q193" s="10">
        <f>P193/SUM(P186:P204)</f>
        <v>5.5555555555555552E-2</v>
      </c>
      <c r="R193" s="7">
        <f t="shared" si="79"/>
        <v>8.5483338474581618</v>
      </c>
    </row>
    <row r="194" spans="2:18" x14ac:dyDescent="0.25">
      <c r="E194" s="5">
        <f t="shared" si="70"/>
        <v>65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66.77054201966024</v>
      </c>
      <c r="K194" s="5">
        <f t="shared" si="74"/>
        <v>10.041242766968375</v>
      </c>
      <c r="L194" s="5">
        <f t="shared" si="75"/>
        <v>67.521343573009631</v>
      </c>
      <c r="M194" s="5">
        <f t="shared" si="76"/>
        <v>8.5522999386851932</v>
      </c>
      <c r="N194" s="7">
        <f t="shared" si="77"/>
        <v>1.9099776164046278</v>
      </c>
      <c r="O194" s="7">
        <f t="shared" si="78"/>
        <v>7.7099776164046272</v>
      </c>
      <c r="P194" s="4">
        <v>10</v>
      </c>
      <c r="Q194" s="10">
        <f>P194/SUM(P186:P204)</f>
        <v>5.5555555555555552E-2</v>
      </c>
      <c r="R194" s="7">
        <f t="shared" si="79"/>
        <v>8.3197170225989776</v>
      </c>
    </row>
    <row r="195" spans="2:18" x14ac:dyDescent="0.25">
      <c r="E195" s="5">
        <f t="shared" si="70"/>
        <v>65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65</v>
      </c>
      <c r="K195" s="5">
        <f t="shared" si="74"/>
        <v>10.196145121984941</v>
      </c>
      <c r="L195" s="5">
        <f t="shared" si="75"/>
        <v>65.794843075643684</v>
      </c>
      <c r="M195" s="5">
        <f t="shared" si="76"/>
        <v>8.9149843314018717</v>
      </c>
      <c r="N195" s="7">
        <f t="shared" si="77"/>
        <v>2.0026533547967884</v>
      </c>
      <c r="O195" s="7">
        <f t="shared" si="78"/>
        <v>7.8026533547967887</v>
      </c>
      <c r="P195" s="4">
        <v>10</v>
      </c>
      <c r="Q195" s="10">
        <f>P195/SUM(P186:P204)</f>
        <v>5.5555555555555552E-2</v>
      </c>
      <c r="R195" s="7">
        <f t="shared" si="79"/>
        <v>7.9946473368400701</v>
      </c>
    </row>
    <row r="196" spans="2:18" x14ac:dyDescent="0.25">
      <c r="E196" s="5">
        <f t="shared" si="70"/>
        <v>65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63.229457980339753</v>
      </c>
      <c r="K196" s="5">
        <f t="shared" si="74"/>
        <v>10.041242766968375</v>
      </c>
      <c r="L196" s="5">
        <f t="shared" si="75"/>
        <v>64.021800293280918</v>
      </c>
      <c r="M196" s="5">
        <f t="shared" si="76"/>
        <v>9.0235834796560912</v>
      </c>
      <c r="N196" s="7">
        <f t="shared" si="77"/>
        <v>2.0296045334050308</v>
      </c>
      <c r="O196" s="7">
        <f t="shared" si="78"/>
        <v>7.8296045334050302</v>
      </c>
      <c r="P196" s="4">
        <v>10</v>
      </c>
      <c r="Q196" s="10">
        <f>P196/SUM(P186:P204)</f>
        <v>5.5555555555555552E-2</v>
      </c>
      <c r="R196" s="7">
        <f t="shared" si="79"/>
        <v>7.5957187958062526</v>
      </c>
    </row>
    <row r="197" spans="2:18" x14ac:dyDescent="0.25">
      <c r="E197" s="5">
        <f t="shared" si="70"/>
        <v>65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61.51271298400939</v>
      </c>
      <c r="K197" s="5">
        <f t="shared" si="74"/>
        <v>9.5812423315914845</v>
      </c>
      <c r="L197" s="5">
        <f t="shared" si="75"/>
        <v>62.25443006943199</v>
      </c>
      <c r="M197" s="5">
        <f t="shared" si="76"/>
        <v>8.8532714096217067</v>
      </c>
      <c r="N197" s="7">
        <f t="shared" si="77"/>
        <v>1.987167195387513</v>
      </c>
      <c r="O197" s="7">
        <f t="shared" si="78"/>
        <v>7.7871671953875126</v>
      </c>
      <c r="P197" s="4">
        <v>10</v>
      </c>
      <c r="Q197" s="10">
        <f>P197/SUM(P186:P204)</f>
        <v>5.5555555555555552E-2</v>
      </c>
      <c r="R197" s="7">
        <f t="shared" si="79"/>
        <v>7.1432082119472362</v>
      </c>
    </row>
    <row r="198" spans="2:18" x14ac:dyDescent="0.25">
      <c r="E198" s="5">
        <f t="shared" si="70"/>
        <v>65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59.90192743900753</v>
      </c>
      <c r="K198" s="5">
        <f t="shared" si="74"/>
        <v>8.8301206963117433</v>
      </c>
      <c r="L198" s="5">
        <f t="shared" si="75"/>
        <v>60.549252203636307</v>
      </c>
      <c r="M198" s="5">
        <f t="shared" si="76"/>
        <v>8.385559131924774</v>
      </c>
      <c r="N198" s="7">
        <f t="shared" si="77"/>
        <v>1.8661128948239318</v>
      </c>
      <c r="O198" s="7">
        <f t="shared" si="78"/>
        <v>7.6661128948239314</v>
      </c>
      <c r="P198" s="4">
        <v>10</v>
      </c>
      <c r="Q198" s="10">
        <f>P198/SUM(P186:P204)</f>
        <v>5.5555555555555552E-2</v>
      </c>
      <c r="R198" s="7">
        <f t="shared" si="79"/>
        <v>6.6522117507550425</v>
      </c>
    </row>
    <row r="199" spans="2:18" x14ac:dyDescent="0.25">
      <c r="E199" s="5">
        <f t="shared" si="70"/>
        <v>65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58.446044249022229</v>
      </c>
      <c r="K199" s="5">
        <f t="shared" si="74"/>
        <v>7.8107003119312379</v>
      </c>
      <c r="L199" s="5">
        <f t="shared" si="75"/>
        <v>58.965643621701162</v>
      </c>
      <c r="M199" s="5">
        <f t="shared" si="76"/>
        <v>7.6118784979485135</v>
      </c>
      <c r="N199" s="7">
        <f t="shared" si="77"/>
        <v>1.654231443820064</v>
      </c>
      <c r="O199" s="7">
        <f t="shared" si="78"/>
        <v>7.4542314438200634</v>
      </c>
      <c r="P199" s="4">
        <v>10</v>
      </c>
      <c r="Q199" s="10">
        <f>P199/SUM(P186:P204)</f>
        <v>5.5555555555555552E-2</v>
      </c>
      <c r="R199" s="7">
        <f t="shared" si="79"/>
        <v>6.1344304397541336</v>
      </c>
    </row>
    <row r="200" spans="2:18" x14ac:dyDescent="0.25">
      <c r="E200" s="5">
        <f t="shared" si="70"/>
        <v>65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57.189299688068765</v>
      </c>
      <c r="K200" s="5">
        <f t="shared" si="74"/>
        <v>6.5539557509777699</v>
      </c>
      <c r="L200" s="5">
        <f t="shared" si="75"/>
        <v>57.563619889627482</v>
      </c>
      <c r="M200" s="5">
        <f t="shared" si="76"/>
        <v>6.5376375184419242</v>
      </c>
      <c r="N200" s="7">
        <f t="shared" si="77"/>
        <v>1.3457795501961156</v>
      </c>
      <c r="O200" s="7">
        <f t="shared" si="78"/>
        <v>7.1457795501961154</v>
      </c>
      <c r="P200" s="4">
        <v>10</v>
      </c>
      <c r="Q200" s="10">
        <f>P200/SUM(P186:P204)</f>
        <v>5.5555555555555552E-2</v>
      </c>
      <c r="R200" s="7">
        <f t="shared" si="79"/>
        <v>5.6042705648597853</v>
      </c>
    </row>
    <row r="201" spans="2:18" x14ac:dyDescent="0.25">
      <c r="E201" s="5">
        <f t="shared" si="70"/>
        <v>65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56.169879303688255</v>
      </c>
      <c r="K201" s="5">
        <f t="shared" si="74"/>
        <v>5.0980725609924695</v>
      </c>
      <c r="L201" s="5">
        <f t="shared" si="75"/>
        <v>56.400759612154609</v>
      </c>
      <c r="M201" s="5">
        <f t="shared" si="76"/>
        <v>5.1860519526138802</v>
      </c>
      <c r="N201" s="7">
        <f t="shared" si="77"/>
        <v>0.95648661522007106</v>
      </c>
      <c r="O201" s="7">
        <f t="shared" si="78"/>
        <v>6.7564866152200711</v>
      </c>
      <c r="P201" s="4">
        <v>10</v>
      </c>
      <c r="Q201" s="10">
        <f>P201/SUM(P186:P204)</f>
        <v>5.5555555555555552E-2</v>
      </c>
      <c r="R201" s="7">
        <f t="shared" si="79"/>
        <v>5.0870278324128497</v>
      </c>
    </row>
    <row r="202" spans="2:18" x14ac:dyDescent="0.25">
      <c r="E202" s="5">
        <f t="shared" si="70"/>
        <v>65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55.418757668408517</v>
      </c>
      <c r="K202" s="5">
        <f t="shared" si="74"/>
        <v>3.4872870159906091</v>
      </c>
      <c r="L202" s="5">
        <f t="shared" si="75"/>
        <v>55.528369976451536</v>
      </c>
      <c r="M202" s="5">
        <f t="shared" si="76"/>
        <v>3.600653215814801</v>
      </c>
      <c r="N202" s="7">
        <f t="shared" si="77"/>
        <v>0.53791974446515811</v>
      </c>
      <c r="O202" s="7">
        <f t="shared" si="78"/>
        <v>6.3379197444651583</v>
      </c>
      <c r="P202" s="4">
        <v>10</v>
      </c>
      <c r="Q202" s="10">
        <f>P202/SUM(P186:P204)</f>
        <v>5.5555555555555552E-2</v>
      </c>
      <c r="R202" s="7">
        <f t="shared" si="79"/>
        <v>4.6254061373637674</v>
      </c>
    </row>
    <row r="203" spans="2:18" x14ac:dyDescent="0.25">
      <c r="E203" s="5">
        <f t="shared" si="70"/>
        <v>65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54.958757233031626</v>
      </c>
      <c r="K203" s="5">
        <f t="shared" si="74"/>
        <v>1.7705420196602455</v>
      </c>
      <c r="L203" s="5">
        <f t="shared" si="75"/>
        <v>54.987269577991313</v>
      </c>
      <c r="M203" s="5">
        <f t="shared" si="76"/>
        <v>1.845192959900543</v>
      </c>
      <c r="N203" s="7">
        <f t="shared" si="77"/>
        <v>0.18102293415450255</v>
      </c>
      <c r="O203" s="7">
        <f t="shared" si="78"/>
        <v>5.9810229341545025</v>
      </c>
      <c r="P203" s="4">
        <v>10</v>
      </c>
      <c r="Q203" s="10">
        <f>P203/SUM(P186:P204)</f>
        <v>5.5555555555555552E-2</v>
      </c>
      <c r="R203" s="7">
        <f t="shared" si="79"/>
        <v>4.28028871977852</v>
      </c>
    </row>
    <row r="204" spans="2:18" x14ac:dyDescent="0.25">
      <c r="E204" s="5">
        <f t="shared" si="70"/>
        <v>65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54.803854878015059</v>
      </c>
      <c r="K204" s="5">
        <f t="shared" si="74"/>
        <v>1.2491791442223913E-15</v>
      </c>
      <c r="L204" s="5">
        <f t="shared" si="75"/>
        <v>54.803854878015059</v>
      </c>
      <c r="M204" s="5">
        <f t="shared" si="76"/>
        <v>1.3059791684182944E-15</v>
      </c>
      <c r="N204" s="7">
        <f t="shared" si="77"/>
        <v>3.9234226177622464E-17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4.123096462732569</v>
      </c>
    </row>
    <row r="205" spans="2:18" x14ac:dyDescent="0.25">
      <c r="R205" s="7">
        <f>SUMPRODUCT(Q186:Q204,R186:R204)</f>
        <v>7.1152134373483058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65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75.454602878026805</v>
      </c>
      <c r="K209" s="5">
        <f>I209</f>
        <v>0</v>
      </c>
      <c r="L209" s="5">
        <f>SQRT(J209^2+K209^2)</f>
        <v>75.454602878026805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7.8157877287072761</v>
      </c>
    </row>
    <row r="210" spans="2:18" x14ac:dyDescent="0.25">
      <c r="E210" s="5">
        <f t="shared" si="80"/>
        <v>65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75.29577396894453</v>
      </c>
      <c r="K210" s="5">
        <f t="shared" ref="K210:K227" si="84">I210</f>
        <v>1.8154227380007986</v>
      </c>
      <c r="L210" s="5">
        <f t="shared" ref="L210:L227" si="85">SQRT(J210^2+K210^2)</f>
        <v>75.317656212205875</v>
      </c>
      <c r="M210" s="5">
        <f t="shared" ref="M210:M227" si="86">ATAN(K210/J210)*180/PI()</f>
        <v>1.3811653293284525</v>
      </c>
      <c r="N210" s="7">
        <f t="shared" ref="N210:N227" si="87">$K$2*M210+$K$3*M210*M210+$K$4*M210*M210*M210</f>
        <v>0.11374421276893755</v>
      </c>
      <c r="O210" s="7">
        <f t="shared" ref="O210:O227" si="88">N210+$E$4</f>
        <v>5.913744212768937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7.9401629737152435</v>
      </c>
    </row>
    <row r="211" spans="2:18" x14ac:dyDescent="0.25">
      <c r="E211" s="5">
        <f t="shared" si="80"/>
        <v>65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74.824113177728904</v>
      </c>
      <c r="K211" s="5">
        <f t="shared" si="84"/>
        <v>3.5756847747556737</v>
      </c>
      <c r="L211" s="5">
        <f t="shared" si="85"/>
        <v>74.909501629913436</v>
      </c>
      <c r="M211" s="5">
        <f t="shared" si="86"/>
        <v>2.7359616750912852</v>
      </c>
      <c r="N211" s="7">
        <f t="shared" si="87"/>
        <v>0.34410644677006463</v>
      </c>
      <c r="O211" s="7">
        <f t="shared" si="88"/>
        <v>6.1441064467700643</v>
      </c>
      <c r="P211" s="4">
        <v>10</v>
      </c>
      <c r="Q211" s="10">
        <f>P211/SUM(P209:P227)</f>
        <v>5.5555555555555552E-2</v>
      </c>
      <c r="R211" s="7">
        <f t="shared" si="89"/>
        <v>8.1602945183848981</v>
      </c>
    </row>
    <row r="212" spans="2:18" x14ac:dyDescent="0.25">
      <c r="E212" s="5">
        <f t="shared" si="80"/>
        <v>65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74.053951678849117</v>
      </c>
      <c r="K212" s="5">
        <f t="shared" si="84"/>
        <v>5.2273014390133978</v>
      </c>
      <c r="L212" s="5">
        <f t="shared" si="85"/>
        <v>74.238214146001866</v>
      </c>
      <c r="M212" s="5">
        <f t="shared" si="86"/>
        <v>4.0376826543554962</v>
      </c>
      <c r="N212" s="7">
        <f t="shared" si="87"/>
        <v>0.64652568164199742</v>
      </c>
      <c r="O212" s="7">
        <f t="shared" si="88"/>
        <v>6.4465256816419974</v>
      </c>
      <c r="P212" s="4">
        <v>10</v>
      </c>
      <c r="Q212" s="10">
        <f>P212/SUM(P209:P227)</f>
        <v>5.5555555555555552E-2</v>
      </c>
      <c r="R212" s="7">
        <f t="shared" si="89"/>
        <v>8.4091874985454851</v>
      </c>
    </row>
    <row r="213" spans="2:18" x14ac:dyDescent="0.25">
      <c r="E213" s="5">
        <f t="shared" si="80"/>
        <v>65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73.008690439728099</v>
      </c>
      <c r="K213" s="5">
        <f t="shared" si="84"/>
        <v>6.7200891941888594</v>
      </c>
      <c r="L213" s="5">
        <f t="shared" si="85"/>
        <v>73.317313633969832</v>
      </c>
      <c r="M213" s="5">
        <f t="shared" si="86"/>
        <v>5.2589749340819996</v>
      </c>
      <c r="N213" s="7">
        <f t="shared" si="87"/>
        <v>0.9770573743646298</v>
      </c>
      <c r="O213" s="7">
        <f t="shared" si="88"/>
        <v>6.7770573743646292</v>
      </c>
      <c r="P213" s="4">
        <v>10</v>
      </c>
      <c r="Q213" s="10">
        <f>P213/SUM(P209:P227)</f>
        <v>5.5555555555555552E-2</v>
      </c>
      <c r="R213" s="7">
        <f t="shared" si="89"/>
        <v>8.6223875054676764</v>
      </c>
    </row>
    <row r="214" spans="2:18" x14ac:dyDescent="0.25">
      <c r="E214" s="5">
        <f t="shared" si="80"/>
        <v>65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71.720089194188859</v>
      </c>
      <c r="K214" s="5">
        <f t="shared" si="84"/>
        <v>8.0086904397281025</v>
      </c>
      <c r="L214" s="5">
        <f t="shared" si="85"/>
        <v>72.165852843168125</v>
      </c>
      <c r="M214" s="5">
        <f t="shared" si="86"/>
        <v>6.3715909277478193</v>
      </c>
      <c r="N214" s="7">
        <f t="shared" si="87"/>
        <v>1.2975060155030249</v>
      </c>
      <c r="O214" s="7">
        <f t="shared" si="88"/>
        <v>7.0975060155030247</v>
      </c>
      <c r="P214" s="4">
        <v>10</v>
      </c>
      <c r="Q214" s="10">
        <f>P214/SUM(P209:P227)</f>
        <v>5.5555555555555552E-2</v>
      </c>
      <c r="R214" s="7">
        <f t="shared" si="89"/>
        <v>8.7486804260685354</v>
      </c>
    </row>
    <row r="215" spans="2:18" x14ac:dyDescent="0.25">
      <c r="E215" s="5">
        <f t="shared" si="80"/>
        <v>65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70.227301439013402</v>
      </c>
      <c r="K215" s="5">
        <f t="shared" si="84"/>
        <v>9.0539516788491117</v>
      </c>
      <c r="L215" s="5">
        <f t="shared" si="85"/>
        <v>70.808529912779491</v>
      </c>
      <c r="M215" s="5">
        <f t="shared" si="86"/>
        <v>7.3462516973299072</v>
      </c>
      <c r="N215" s="7">
        <f t="shared" si="87"/>
        <v>1.5790280504755851</v>
      </c>
      <c r="O215" s="7">
        <f t="shared" si="88"/>
        <v>7.3790280504755845</v>
      </c>
      <c r="P215" s="4">
        <v>10</v>
      </c>
      <c r="Q215" s="10">
        <f>P215/SUM(P209:P227)</f>
        <v>5.5555555555555552E-2</v>
      </c>
      <c r="R215" s="7">
        <f t="shared" si="89"/>
        <v>8.7567631614126054</v>
      </c>
    </row>
    <row r="216" spans="2:18" x14ac:dyDescent="0.25">
      <c r="E216" s="5">
        <f t="shared" si="80"/>
        <v>65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68.575684774755672</v>
      </c>
      <c r="K216" s="5">
        <f t="shared" si="84"/>
        <v>9.8241131777289006</v>
      </c>
      <c r="L216" s="5">
        <f t="shared" si="85"/>
        <v>69.275809212563402</v>
      </c>
      <c r="M216" s="5">
        <f t="shared" si="86"/>
        <v>8.1526891749688204</v>
      </c>
      <c r="N216" s="7">
        <f t="shared" si="87"/>
        <v>1.8036765617365749</v>
      </c>
      <c r="O216" s="7">
        <f t="shared" si="88"/>
        <v>7.6036765617365747</v>
      </c>
      <c r="P216" s="4">
        <v>10</v>
      </c>
      <c r="Q216" s="10">
        <f>P216/SUM(P209:P227)</f>
        <v>5.5555555555555552E-2</v>
      </c>
      <c r="R216" s="7">
        <f t="shared" si="89"/>
        <v>8.63694465463022</v>
      </c>
    </row>
    <row r="217" spans="2:18" x14ac:dyDescent="0.25">
      <c r="E217" s="5">
        <f t="shared" si="80"/>
        <v>65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66.815422738000805</v>
      </c>
      <c r="K217" s="5">
        <f t="shared" si="84"/>
        <v>10.295773968944534</v>
      </c>
      <c r="L217" s="5">
        <f t="shared" si="85"/>
        <v>67.604021162038521</v>
      </c>
      <c r="M217" s="5">
        <f t="shared" si="86"/>
        <v>8.7599654442721295</v>
      </c>
      <c r="N217" s="7">
        <f t="shared" si="87"/>
        <v>1.9635262034134209</v>
      </c>
      <c r="O217" s="7">
        <f t="shared" si="88"/>
        <v>7.7635262034134209</v>
      </c>
      <c r="P217" s="4">
        <v>10</v>
      </c>
      <c r="Q217" s="10">
        <f>P217/SUM(P209:P227)</f>
        <v>5.5555555555555552E-2</v>
      </c>
      <c r="R217" s="7">
        <f t="shared" si="89"/>
        <v>8.3980289600235345</v>
      </c>
    </row>
    <row r="218" spans="2:18" x14ac:dyDescent="0.25">
      <c r="E218" s="5">
        <f t="shared" si="80"/>
        <v>65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65</v>
      </c>
      <c r="K218" s="5">
        <f t="shared" si="84"/>
        <v>10.454602878026797</v>
      </c>
      <c r="L218" s="5">
        <f t="shared" si="85"/>
        <v>65.835391100359132</v>
      </c>
      <c r="M218" s="5">
        <f t="shared" si="86"/>
        <v>9.1372003550001892</v>
      </c>
      <c r="N218" s="7">
        <f t="shared" si="87"/>
        <v>2.0573754363075079</v>
      </c>
      <c r="O218" s="7">
        <f t="shared" si="88"/>
        <v>7.8573754363075077</v>
      </c>
      <c r="P218" s="4">
        <v>10</v>
      </c>
      <c r="Q218" s="10">
        <f>P218/SUM(P209:P227)</f>
        <v>5.5555555555555552E-2</v>
      </c>
      <c r="R218" s="7">
        <f t="shared" si="89"/>
        <v>8.0606419660720281</v>
      </c>
    </row>
    <row r="219" spans="2:18" x14ac:dyDescent="0.25">
      <c r="E219" s="5">
        <f t="shared" si="80"/>
        <v>65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63.184577261999202</v>
      </c>
      <c r="K219" s="5">
        <f t="shared" si="84"/>
        <v>10.295773968944534</v>
      </c>
      <c r="L219" s="5">
        <f t="shared" si="85"/>
        <v>64.017917534055584</v>
      </c>
      <c r="M219" s="5">
        <f t="shared" si="86"/>
        <v>9.2548691743075402</v>
      </c>
      <c r="N219" s="7">
        <f t="shared" si="87"/>
        <v>2.0856583425508877</v>
      </c>
      <c r="O219" s="7">
        <f t="shared" si="88"/>
        <v>7.8856583425508875</v>
      </c>
      <c r="P219" s="4">
        <v>10</v>
      </c>
      <c r="Q219" s="10">
        <f>P219/SUM(P209:P227)</f>
        <v>5.5555555555555552E-2</v>
      </c>
      <c r="R219" s="7">
        <f t="shared" si="89"/>
        <v>7.6491702772374568</v>
      </c>
    </row>
    <row r="220" spans="2:18" x14ac:dyDescent="0.25">
      <c r="E220" s="5">
        <f t="shared" si="80"/>
        <v>65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61.424315225244328</v>
      </c>
      <c r="K220" s="5">
        <f t="shared" si="84"/>
        <v>9.8241131777289024</v>
      </c>
      <c r="L220" s="5">
        <f t="shared" si="85"/>
        <v>62.204981316764403</v>
      </c>
      <c r="M220" s="5">
        <f t="shared" si="86"/>
        <v>9.0868414588316568</v>
      </c>
      <c r="N220" s="7">
        <f t="shared" si="87"/>
        <v>2.0451212770837879</v>
      </c>
      <c r="O220" s="7">
        <f t="shared" si="88"/>
        <v>7.8451212770837877</v>
      </c>
      <c r="P220" s="4">
        <v>10</v>
      </c>
      <c r="Q220" s="10">
        <f>P220/SUM(P209:P227)</f>
        <v>5.5555555555555552E-2</v>
      </c>
      <c r="R220" s="7">
        <f t="shared" si="89"/>
        <v>7.1849421605075605</v>
      </c>
    </row>
    <row r="221" spans="2:18" x14ac:dyDescent="0.25">
      <c r="E221" s="5">
        <f t="shared" si="80"/>
        <v>65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59.772698560986605</v>
      </c>
      <c r="K221" s="5">
        <f t="shared" si="84"/>
        <v>9.0539516788491117</v>
      </c>
      <c r="L221" s="5">
        <f t="shared" si="85"/>
        <v>60.454524514427412</v>
      </c>
      <c r="M221" s="5">
        <f t="shared" si="86"/>
        <v>8.6132888665410245</v>
      </c>
      <c r="N221" s="7">
        <f t="shared" si="87"/>
        <v>1.9258330664711778</v>
      </c>
      <c r="O221" s="7">
        <f t="shared" si="88"/>
        <v>7.7258330664711776</v>
      </c>
      <c r="P221" s="4">
        <v>10</v>
      </c>
      <c r="Q221" s="10">
        <f>P221/SUM(P209:P227)</f>
        <v>5.5555555555555552E-2</v>
      </c>
      <c r="R221" s="7">
        <f t="shared" si="89"/>
        <v>6.6830733257984782</v>
      </c>
    </row>
    <row r="222" spans="2:18" x14ac:dyDescent="0.25">
      <c r="E222" s="5">
        <f t="shared" si="80"/>
        <v>65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58.279910805811141</v>
      </c>
      <c r="K222" s="5">
        <f t="shared" si="84"/>
        <v>8.0086904397281025</v>
      </c>
      <c r="L222" s="5">
        <f t="shared" si="85"/>
        <v>58.827605136472236</v>
      </c>
      <c r="M222" s="5">
        <f t="shared" si="86"/>
        <v>7.8244476838713828</v>
      </c>
      <c r="N222" s="7">
        <f t="shared" si="87"/>
        <v>1.7136296300215859</v>
      </c>
      <c r="O222" s="7">
        <f t="shared" si="88"/>
        <v>7.5136296300215859</v>
      </c>
      <c r="P222" s="4">
        <v>10</v>
      </c>
      <c r="Q222" s="10">
        <f>P222/SUM(P209:P227)</f>
        <v>5.5555555555555552E-2</v>
      </c>
      <c r="R222" s="7">
        <f t="shared" si="89"/>
        <v>6.1543955812649278</v>
      </c>
    </row>
    <row r="223" spans="2:18" x14ac:dyDescent="0.25">
      <c r="E223" s="5">
        <f t="shared" si="80"/>
        <v>65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56.991309560271901</v>
      </c>
      <c r="K223" s="5">
        <f t="shared" si="84"/>
        <v>6.7200891941888612</v>
      </c>
      <c r="L223" s="5">
        <f t="shared" si="85"/>
        <v>57.386139129345452</v>
      </c>
      <c r="M223" s="5">
        <f t="shared" si="86"/>
        <v>6.7249379271575656</v>
      </c>
      <c r="N223" s="7">
        <f t="shared" si="87"/>
        <v>1.400165623171117</v>
      </c>
      <c r="O223" s="7">
        <f t="shared" si="88"/>
        <v>7.2001656231711166</v>
      </c>
      <c r="P223" s="4">
        <v>10</v>
      </c>
      <c r="Q223" s="10">
        <f>P223/SUM(P209:P227)</f>
        <v>5.5555555555555552E-2</v>
      </c>
      <c r="R223" s="7">
        <f t="shared" si="89"/>
        <v>5.6121566786105417</v>
      </c>
    </row>
    <row r="224" spans="2:18" x14ac:dyDescent="0.25">
      <c r="E224" s="5">
        <f t="shared" si="80"/>
        <v>65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55.94604832115089</v>
      </c>
      <c r="K224" s="5">
        <f t="shared" si="84"/>
        <v>5.2273014390133978</v>
      </c>
      <c r="L224" s="5">
        <f t="shared" si="85"/>
        <v>56.189723287153335</v>
      </c>
      <c r="M224" s="5">
        <f t="shared" si="86"/>
        <v>5.3379157393302386</v>
      </c>
      <c r="N224" s="7">
        <f t="shared" si="87"/>
        <v>0.99941200182133527</v>
      </c>
      <c r="O224" s="7">
        <f t="shared" si="88"/>
        <v>6.7994120018213353</v>
      </c>
      <c r="P224" s="4">
        <v>10</v>
      </c>
      <c r="Q224" s="10">
        <f>P224/SUM(P209:P227)</f>
        <v>5.5555555555555552E-2</v>
      </c>
      <c r="R224" s="7">
        <f t="shared" si="89"/>
        <v>5.0811080575525018</v>
      </c>
    </row>
    <row r="225" spans="2:18" x14ac:dyDescent="0.25">
      <c r="E225" s="5">
        <f t="shared" si="80"/>
        <v>65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55.175886822271096</v>
      </c>
      <c r="K225" s="5">
        <f t="shared" si="84"/>
        <v>3.5756847747556755</v>
      </c>
      <c r="L225" s="5">
        <f t="shared" si="85"/>
        <v>55.291626926981344</v>
      </c>
      <c r="M225" s="5">
        <f t="shared" si="86"/>
        <v>3.7078799805485438</v>
      </c>
      <c r="N225" s="7">
        <f t="shared" si="87"/>
        <v>0.56397781715975581</v>
      </c>
      <c r="O225" s="7">
        <f t="shared" si="88"/>
        <v>6.3639778171597552</v>
      </c>
      <c r="P225" s="4">
        <v>10</v>
      </c>
      <c r="Q225" s="10">
        <f>P225/SUM(P209:P227)</f>
        <v>5.5555555555555552E-2</v>
      </c>
      <c r="R225" s="7">
        <f t="shared" si="89"/>
        <v>4.6049050726179308</v>
      </c>
    </row>
    <row r="226" spans="2:18" x14ac:dyDescent="0.25">
      <c r="E226" s="5">
        <f t="shared" si="80"/>
        <v>65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54.70422603105547</v>
      </c>
      <c r="K226" s="5">
        <f t="shared" si="84"/>
        <v>1.8154227380007979</v>
      </c>
      <c r="L226" s="5">
        <f t="shared" si="85"/>
        <v>54.734341188822739</v>
      </c>
      <c r="M226" s="5">
        <f t="shared" si="86"/>
        <v>1.900728858878765</v>
      </c>
      <c r="N226" s="7">
        <f t="shared" si="87"/>
        <v>0.18993764773243141</v>
      </c>
      <c r="O226" s="7">
        <f t="shared" si="88"/>
        <v>5.9899376477324315</v>
      </c>
      <c r="P226" s="4">
        <v>10</v>
      </c>
      <c r="Q226" s="10">
        <f>P226/SUM(P209:P227)</f>
        <v>5.5555555555555552E-2</v>
      </c>
      <c r="R226" s="7">
        <f t="shared" si="89"/>
        <v>4.2473238705965306</v>
      </c>
    </row>
    <row r="227" spans="2:18" x14ac:dyDescent="0.25">
      <c r="E227" s="5">
        <f t="shared" si="80"/>
        <v>65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54.545397121973203</v>
      </c>
      <c r="K227" s="5">
        <f t="shared" si="84"/>
        <v>1.2808440562697744E-15</v>
      </c>
      <c r="L227" s="5">
        <f t="shared" si="85"/>
        <v>54.545397121973203</v>
      </c>
      <c r="M227" s="5">
        <f t="shared" si="86"/>
        <v>1.3454289914613459E-15</v>
      </c>
      <c r="N227" s="7">
        <f t="shared" si="87"/>
        <v>4.0419377761481826E-17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4.0842987014730934</v>
      </c>
    </row>
    <row r="228" spans="2:18" x14ac:dyDescent="0.25">
      <c r="R228" s="7">
        <f>SUMPRODUCT(Q209:Q227,R209:R227)</f>
        <v>7.1611227724220194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65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75.689772842219469</v>
      </c>
      <c r="K232" s="5">
        <f>I232</f>
        <v>0</v>
      </c>
      <c r="L232" s="5">
        <f>SQRT(J232^2+K232^2)</f>
        <v>75.689772842219469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7.8645827064755851</v>
      </c>
    </row>
    <row r="233" spans="2:18" x14ac:dyDescent="0.25">
      <c r="E233" s="5">
        <f t="shared" si="90"/>
        <v>65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75.527371172957089</v>
      </c>
      <c r="K233" s="5">
        <f t="shared" ref="K233:K250" si="94">I233</f>
        <v>1.8562595737248544</v>
      </c>
      <c r="L233" s="5">
        <f t="shared" ref="L233:L250" si="95">SQRT(J233^2+K233^2)</f>
        <v>75.550178662281624</v>
      </c>
      <c r="M233" s="5">
        <f t="shared" ref="M233:M250" si="96">ATAN(K233/J233)*180/PI()</f>
        <v>1.4078926728303931</v>
      </c>
      <c r="N233" s="7">
        <f t="shared" ref="N233:N250" si="97">$K$2*M233+$K$3*M233*M233+$K$4*M233*M233*M233</f>
        <v>0.11725767965482918</v>
      </c>
      <c r="O233" s="7">
        <f t="shared" ref="O233:O250" si="98">N233+$E$4</f>
        <v>5.9172576796548286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7.9940113417255487</v>
      </c>
    </row>
    <row r="234" spans="2:18" x14ac:dyDescent="0.25">
      <c r="E234" s="5">
        <f t="shared" si="90"/>
        <v>65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75.045100657711245</v>
      </c>
      <c r="K234" s="5">
        <f t="shared" si="94"/>
        <v>3.6561176396147461</v>
      </c>
      <c r="L234" s="5">
        <f t="shared" si="95"/>
        <v>75.134108958053901</v>
      </c>
      <c r="M234" s="5">
        <f t="shared" si="96"/>
        <v>2.7891842082400009</v>
      </c>
      <c r="N234" s="7">
        <f t="shared" si="97"/>
        <v>0.35511249992097621</v>
      </c>
      <c r="O234" s="7">
        <f t="shared" si="98"/>
        <v>6.1551124999209756</v>
      </c>
      <c r="P234" s="4">
        <v>10</v>
      </c>
      <c r="Q234" s="10">
        <f>P234/SUM(P232:P250)</f>
        <v>5.5555555555555552E-2</v>
      </c>
      <c r="R234" s="7">
        <f t="shared" si="99"/>
        <v>8.2240087270231719</v>
      </c>
    </row>
    <row r="235" spans="2:18" x14ac:dyDescent="0.25">
      <c r="E235" s="5">
        <f t="shared" si="90"/>
        <v>65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74.257614842047047</v>
      </c>
      <c r="K235" s="5">
        <f t="shared" si="94"/>
        <v>5.3448864211097371</v>
      </c>
      <c r="L235" s="5">
        <f t="shared" si="95"/>
        <v>74.449722450015685</v>
      </c>
      <c r="M235" s="5">
        <f t="shared" si="96"/>
        <v>4.1169140645477542</v>
      </c>
      <c r="N235" s="7">
        <f t="shared" si="97"/>
        <v>0.66686083180899158</v>
      </c>
      <c r="O235" s="7">
        <f t="shared" si="98"/>
        <v>6.4668608318089911</v>
      </c>
      <c r="P235" s="4">
        <v>10</v>
      </c>
      <c r="Q235" s="10">
        <f>P235/SUM(P232:P250)</f>
        <v>5.5555555555555552E-2</v>
      </c>
      <c r="R235" s="7">
        <f t="shared" si="99"/>
        <v>8.4838497346739867</v>
      </c>
    </row>
    <row r="236" spans="2:18" x14ac:dyDescent="0.25">
      <c r="E236" s="5">
        <f t="shared" si="90"/>
        <v>65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73.188841083986389</v>
      </c>
      <c r="K236" s="5">
        <f t="shared" si="94"/>
        <v>6.8712535333423395</v>
      </c>
      <c r="L236" s="5">
        <f t="shared" si="95"/>
        <v>73.510683470747864</v>
      </c>
      <c r="M236" s="5">
        <f t="shared" si="96"/>
        <v>5.3634297756883438</v>
      </c>
      <c r="N236" s="7">
        <f t="shared" si="97"/>
        <v>1.0066553014400623</v>
      </c>
      <c r="O236" s="7">
        <f t="shared" si="98"/>
        <v>6.8066553014400624</v>
      </c>
      <c r="P236" s="4">
        <v>10</v>
      </c>
      <c r="Q236" s="10">
        <f>P236/SUM(P232:P250)</f>
        <v>5.5555555555555552E-2</v>
      </c>
      <c r="R236" s="7">
        <f t="shared" si="99"/>
        <v>8.7057855688532211</v>
      </c>
    </row>
    <row r="237" spans="2:18" x14ac:dyDescent="0.25">
      <c r="E237" s="5">
        <f t="shared" si="90"/>
        <v>65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71.87125353334234</v>
      </c>
      <c r="K237" s="5">
        <f t="shared" si="94"/>
        <v>8.188841083986393</v>
      </c>
      <c r="L237" s="5">
        <f t="shared" si="95"/>
        <v>72.336257870813014</v>
      </c>
      <c r="M237" s="5">
        <f t="shared" si="96"/>
        <v>6.5001149730534298</v>
      </c>
      <c r="N237" s="7">
        <f t="shared" si="97"/>
        <v>1.3348734209900286</v>
      </c>
      <c r="O237" s="7">
        <f t="shared" si="98"/>
        <v>7.1348734209900284</v>
      </c>
      <c r="P237" s="4">
        <v>10</v>
      </c>
      <c r="Q237" s="10">
        <f>P237/SUM(P232:P250)</f>
        <v>5.5555555555555552E-2</v>
      </c>
      <c r="R237" s="7">
        <f t="shared" si="99"/>
        <v>8.8363240728146497</v>
      </c>
    </row>
    <row r="238" spans="2:18" x14ac:dyDescent="0.25">
      <c r="E238" s="5">
        <f t="shared" si="90"/>
        <v>65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70.344886421109734</v>
      </c>
      <c r="K238" s="5">
        <f t="shared" si="94"/>
        <v>9.2576148420470474</v>
      </c>
      <c r="L238" s="5">
        <f t="shared" si="95"/>
        <v>70.951437463680165</v>
      </c>
      <c r="M238" s="5">
        <f t="shared" si="96"/>
        <v>7.4972257105982871</v>
      </c>
      <c r="N238" s="7">
        <f t="shared" si="97"/>
        <v>1.6218927112244441</v>
      </c>
      <c r="O238" s="7">
        <f t="shared" si="98"/>
        <v>7.4218927112244444</v>
      </c>
      <c r="P238" s="4">
        <v>10</v>
      </c>
      <c r="Q238" s="10">
        <f>P238/SUM(P232:P250)</f>
        <v>5.5555555555555552E-2</v>
      </c>
      <c r="R238" s="7">
        <f t="shared" si="99"/>
        <v>8.8432185036218094</v>
      </c>
    </row>
    <row r="239" spans="2:18" x14ac:dyDescent="0.25">
      <c r="E239" s="5">
        <f t="shared" si="90"/>
        <v>65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68.656117639614749</v>
      </c>
      <c r="K239" s="5">
        <f t="shared" si="94"/>
        <v>10.045100657711247</v>
      </c>
      <c r="L239" s="5">
        <f t="shared" si="95"/>
        <v>69.387077590630454</v>
      </c>
      <c r="M239" s="5">
        <f t="shared" si="96"/>
        <v>8.3239050780693375</v>
      </c>
      <c r="N239" s="7">
        <f t="shared" si="97"/>
        <v>1.8497105563011911</v>
      </c>
      <c r="O239" s="7">
        <f t="shared" si="98"/>
        <v>7.6497105563011907</v>
      </c>
      <c r="P239" s="4">
        <v>10</v>
      </c>
      <c r="Q239" s="10">
        <f>P239/SUM(P232:P250)</f>
        <v>5.5555555555555552E-2</v>
      </c>
      <c r="R239" s="7">
        <f t="shared" si="99"/>
        <v>8.7171693393609466</v>
      </c>
    </row>
    <row r="240" spans="2:18" x14ac:dyDescent="0.25">
      <c r="E240" s="5">
        <f t="shared" si="90"/>
        <v>65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66.856259573724856</v>
      </c>
      <c r="K240" s="5">
        <f t="shared" si="94"/>
        <v>10.527371172957087</v>
      </c>
      <c r="L240" s="5">
        <f t="shared" si="95"/>
        <v>67.680019119400995</v>
      </c>
      <c r="M240" s="5">
        <f t="shared" si="96"/>
        <v>8.9484766116522128</v>
      </c>
      <c r="N240" s="7">
        <f t="shared" si="97"/>
        <v>2.0110065594860496</v>
      </c>
      <c r="O240" s="7">
        <f t="shared" si="98"/>
        <v>7.8110065594860494</v>
      </c>
      <c r="P240" s="4">
        <v>10</v>
      </c>
      <c r="Q240" s="10">
        <f>P240/SUM(P232:P250)</f>
        <v>5.5555555555555552E-2</v>
      </c>
      <c r="R240" s="7">
        <f t="shared" si="99"/>
        <v>8.468397488182422</v>
      </c>
    </row>
    <row r="241" spans="5:18" x14ac:dyDescent="0.25">
      <c r="E241" s="5">
        <f t="shared" si="90"/>
        <v>65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65</v>
      </c>
      <c r="K241" s="5">
        <f t="shared" si="94"/>
        <v>10.689772842219476</v>
      </c>
      <c r="L241" s="5">
        <f t="shared" si="95"/>
        <v>65.873145085218553</v>
      </c>
      <c r="M241" s="5">
        <f t="shared" si="96"/>
        <v>9.3391536402298581</v>
      </c>
      <c r="N241" s="7">
        <f t="shared" si="97"/>
        <v>2.1056063260046223</v>
      </c>
      <c r="O241" s="7">
        <f t="shared" si="98"/>
        <v>7.9056063260046221</v>
      </c>
      <c r="P241" s="4">
        <v>10</v>
      </c>
      <c r="Q241" s="10">
        <f>P241/SUM(P232:P250)</f>
        <v>5.5555555555555552E-2</v>
      </c>
      <c r="R241" s="7">
        <f t="shared" si="99"/>
        <v>8.1194248975662209</v>
      </c>
    </row>
    <row r="242" spans="5:18" x14ac:dyDescent="0.25">
      <c r="E242" s="5">
        <f t="shared" si="90"/>
        <v>65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63.143740426275144</v>
      </c>
      <c r="K242" s="5">
        <f t="shared" si="94"/>
        <v>10.527371172957087</v>
      </c>
      <c r="L242" s="5">
        <f t="shared" si="95"/>
        <v>64.015291132931836</v>
      </c>
      <c r="M242" s="5">
        <f t="shared" si="96"/>
        <v>9.465336658663853</v>
      </c>
      <c r="N242" s="7">
        <f t="shared" si="97"/>
        <v>2.1349673800691247</v>
      </c>
      <c r="O242" s="7">
        <f t="shared" si="98"/>
        <v>7.9349673800691249</v>
      </c>
      <c r="P242" s="4">
        <v>10</v>
      </c>
      <c r="Q242" s="10">
        <f>P242/SUM(P232:P250)</f>
        <v>5.5555555555555552E-2</v>
      </c>
      <c r="R242" s="7">
        <f t="shared" si="99"/>
        <v>7.6963690125816848</v>
      </c>
    </row>
    <row r="243" spans="5:18" x14ac:dyDescent="0.25">
      <c r="E243" s="5">
        <f t="shared" si="90"/>
        <v>65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61.343882360385251</v>
      </c>
      <c r="K243" s="5">
        <f t="shared" si="94"/>
        <v>10.045100657711249</v>
      </c>
      <c r="L243" s="5">
        <f t="shared" si="95"/>
        <v>62.160887624521067</v>
      </c>
      <c r="M243" s="5">
        <f t="shared" si="96"/>
        <v>9.2996858871866888</v>
      </c>
      <c r="N243" s="7">
        <f t="shared" si="97"/>
        <v>2.0962982094065583</v>
      </c>
      <c r="O243" s="7">
        <f t="shared" si="98"/>
        <v>7.8962982094065577</v>
      </c>
      <c r="P243" s="4">
        <v>10</v>
      </c>
      <c r="Q243" s="10">
        <f>P243/SUM(P232:P250)</f>
        <v>5.5555555555555552E-2</v>
      </c>
      <c r="R243" s="7">
        <f t="shared" si="99"/>
        <v>7.221563639596182</v>
      </c>
    </row>
    <row r="244" spans="5:18" x14ac:dyDescent="0.25">
      <c r="E244" s="5">
        <f t="shared" si="90"/>
        <v>65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59.655113578890266</v>
      </c>
      <c r="K244" s="5">
        <f t="shared" si="94"/>
        <v>9.2576148420470492</v>
      </c>
      <c r="L244" s="5">
        <f t="shared" si="95"/>
        <v>60.369164386083625</v>
      </c>
      <c r="M244" s="5">
        <f t="shared" si="96"/>
        <v>8.8211175334646104</v>
      </c>
      <c r="N244" s="7">
        <f t="shared" si="97"/>
        <v>1.9790508013073114</v>
      </c>
      <c r="O244" s="7">
        <f t="shared" si="98"/>
        <v>7.779050801307311</v>
      </c>
      <c r="P244" s="4">
        <v>10</v>
      </c>
      <c r="Q244" s="10">
        <f>P244/SUM(P232:P250)</f>
        <v>5.5555555555555552E-2</v>
      </c>
      <c r="R244" s="7">
        <f t="shared" si="99"/>
        <v>6.7101190186008521</v>
      </c>
    </row>
    <row r="245" spans="5:18" x14ac:dyDescent="0.25">
      <c r="E245" s="5">
        <f t="shared" si="90"/>
        <v>65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58.12874646665766</v>
      </c>
      <c r="K245" s="5">
        <f t="shared" si="94"/>
        <v>8.188841083986393</v>
      </c>
      <c r="L245" s="5">
        <f t="shared" si="95"/>
        <v>58.702711045434249</v>
      </c>
      <c r="M245" s="5">
        <f t="shared" si="96"/>
        <v>8.0187300185161927</v>
      </c>
      <c r="N245" s="7">
        <f t="shared" si="97"/>
        <v>1.7671952810681464</v>
      </c>
      <c r="O245" s="7">
        <f t="shared" si="98"/>
        <v>7.5671952810681464</v>
      </c>
      <c r="P245" s="4">
        <v>10</v>
      </c>
      <c r="Q245" s="10">
        <f>P245/SUM(P232:P250)</f>
        <v>5.5555555555555552E-2</v>
      </c>
      <c r="R245" s="7">
        <f t="shared" si="99"/>
        <v>6.1719805031574628</v>
      </c>
    </row>
    <row r="246" spans="5:18" x14ac:dyDescent="0.25">
      <c r="E246" s="5">
        <f t="shared" si="90"/>
        <v>65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56.811158916013611</v>
      </c>
      <c r="K246" s="5">
        <f t="shared" si="94"/>
        <v>6.8712535333423421</v>
      </c>
      <c r="L246" s="5">
        <f t="shared" si="95"/>
        <v>57.225185910576322</v>
      </c>
      <c r="M246" s="5">
        <f t="shared" si="96"/>
        <v>6.8963698781394491</v>
      </c>
      <c r="N246" s="7">
        <f t="shared" si="97"/>
        <v>1.449813529748317</v>
      </c>
      <c r="O246" s="7">
        <f t="shared" si="98"/>
        <v>7.2498135297483168</v>
      </c>
      <c r="P246" s="4">
        <v>10</v>
      </c>
      <c r="Q246" s="10">
        <f>P246/SUM(P232:P250)</f>
        <v>5.5555555555555552E-2</v>
      </c>
      <c r="R246" s="7">
        <f t="shared" si="99"/>
        <v>5.6192007467237426</v>
      </c>
    </row>
    <row r="247" spans="5:18" x14ac:dyDescent="0.25">
      <c r="E247" s="5">
        <f t="shared" si="90"/>
        <v>65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55.742385157952953</v>
      </c>
      <c r="K247" s="5">
        <f t="shared" si="94"/>
        <v>5.3448864211097371</v>
      </c>
      <c r="L247" s="5">
        <f t="shared" si="95"/>
        <v>55.998047411960151</v>
      </c>
      <c r="M247" s="5">
        <f t="shared" si="96"/>
        <v>5.4770898632666087</v>
      </c>
      <c r="N247" s="7">
        <f t="shared" si="97"/>
        <v>1.0390233549664918</v>
      </c>
      <c r="O247" s="7">
        <f t="shared" si="98"/>
        <v>6.8390233549664918</v>
      </c>
      <c r="P247" s="4">
        <v>10</v>
      </c>
      <c r="Q247" s="10">
        <f>P247/SUM(P232:P250)</f>
        <v>5.5555555555555552E-2</v>
      </c>
      <c r="R247" s="7">
        <f t="shared" si="99"/>
        <v>5.0759009803990951</v>
      </c>
    </row>
    <row r="248" spans="5:18" x14ac:dyDescent="0.25">
      <c r="E248" s="5">
        <f t="shared" si="90"/>
        <v>65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54.954899342288755</v>
      </c>
      <c r="K248" s="5">
        <f t="shared" si="94"/>
        <v>3.6561176396147479</v>
      </c>
      <c r="L248" s="5">
        <f t="shared" si="95"/>
        <v>55.076384757133354</v>
      </c>
      <c r="M248" s="5">
        <f t="shared" si="96"/>
        <v>3.8062459657054961</v>
      </c>
      <c r="N248" s="7">
        <f t="shared" si="97"/>
        <v>0.58822923662311777</v>
      </c>
      <c r="O248" s="7">
        <f t="shared" si="98"/>
        <v>6.3882292366231175</v>
      </c>
      <c r="P248" s="4">
        <v>10</v>
      </c>
      <c r="Q248" s="10">
        <f>P248/SUM(P232:P250)</f>
        <v>5.5555555555555552E-2</v>
      </c>
      <c r="R248" s="7">
        <f t="shared" si="99"/>
        <v>4.5865341256825403</v>
      </c>
    </row>
    <row r="249" spans="5:18" x14ac:dyDescent="0.25">
      <c r="E249" s="5">
        <f t="shared" si="90"/>
        <v>65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54.472628827042911</v>
      </c>
      <c r="K249" s="5">
        <f t="shared" si="94"/>
        <v>1.8562595737248537</v>
      </c>
      <c r="L249" s="5">
        <f t="shared" si="95"/>
        <v>54.504247457733342</v>
      </c>
      <c r="M249" s="5">
        <f t="shared" si="96"/>
        <v>1.9517086306247644</v>
      </c>
      <c r="N249" s="7">
        <f t="shared" si="97"/>
        <v>0.1982767465281163</v>
      </c>
      <c r="O249" s="7">
        <f t="shared" si="98"/>
        <v>5.9982767465281164</v>
      </c>
      <c r="P249" s="4">
        <v>10</v>
      </c>
      <c r="Q249" s="10">
        <f>P249/SUM(P232:P250)</f>
        <v>5.5555555555555552E-2</v>
      </c>
      <c r="R249" s="7">
        <f t="shared" si="99"/>
        <v>4.2175523441721641</v>
      </c>
    </row>
    <row r="250" spans="5:18" x14ac:dyDescent="0.25">
      <c r="E250" s="5">
        <f t="shared" si="90"/>
        <v>65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54.310227157780524</v>
      </c>
      <c r="K250" s="5">
        <f t="shared" si="94"/>
        <v>1.3096558680969319E-15</v>
      </c>
      <c r="L250" s="5">
        <f t="shared" si="95"/>
        <v>54.310227157780524</v>
      </c>
      <c r="M250" s="5">
        <f t="shared" si="96"/>
        <v>1.3816505248357493E-15</v>
      </c>
      <c r="N250" s="7">
        <f t="shared" si="97"/>
        <v>4.1507545067115657E-17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4.0491560920218657</v>
      </c>
    </row>
    <row r="251" spans="5:18" x14ac:dyDescent="0.25">
      <c r="R251" s="7">
        <f>SUMPRODUCT(Q232:Q250,R232:R250)</f>
        <v>7.2026821913324675</v>
      </c>
    </row>
  </sheetData>
  <pageMargins left="0.7" right="0.7" top="0.78740157499999996" bottom="0.78740157499999996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70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6.3129726814570546</v>
      </c>
    </row>
    <row r="9" spans="2:18" x14ac:dyDescent="0.25">
      <c r="B9" s="30">
        <v>0.15</v>
      </c>
      <c r="C9" s="7">
        <f>$R$67</f>
        <v>6.528873158315232</v>
      </c>
    </row>
    <row r="10" spans="2:18" x14ac:dyDescent="0.25">
      <c r="B10" s="30">
        <v>0.25</v>
      </c>
      <c r="C10" s="7">
        <f>$R$90</f>
        <v>6.6544235214028644</v>
      </c>
    </row>
    <row r="11" spans="2:18" x14ac:dyDescent="0.25">
      <c r="B11" s="30">
        <v>0.35</v>
      </c>
      <c r="C11" s="7">
        <f>$R$113</f>
        <v>6.7467426597081639</v>
      </c>
    </row>
    <row r="12" spans="2:18" x14ac:dyDescent="0.25">
      <c r="B12" s="30">
        <v>0.45</v>
      </c>
      <c r="C12" s="7">
        <f>$R$136</f>
        <v>6.8208406237410868</v>
      </c>
    </row>
    <row r="13" spans="2:18" x14ac:dyDescent="0.25">
      <c r="B13" s="30">
        <v>0.55000000000000004</v>
      </c>
      <c r="C13" s="7">
        <f>$R$159</f>
        <v>6.8831890296278591</v>
      </c>
    </row>
    <row r="14" spans="2:18" x14ac:dyDescent="0.25">
      <c r="B14" s="30">
        <v>0.65</v>
      </c>
      <c r="C14" s="7">
        <f>$R$182</f>
        <v>6.9372365633741984</v>
      </c>
    </row>
    <row r="15" spans="2:18" x14ac:dyDescent="0.25">
      <c r="B15" s="30">
        <v>0.75</v>
      </c>
      <c r="C15" s="7">
        <f>$R$205</f>
        <v>6.9850621828607391</v>
      </c>
    </row>
    <row r="16" spans="2:18" x14ac:dyDescent="0.25">
      <c r="B16" s="30">
        <v>0.85</v>
      </c>
      <c r="C16" s="7">
        <f>$R$228</f>
        <v>7.0280259065224824</v>
      </c>
    </row>
    <row r="17" spans="2:18" ht="15.75" thickBot="1" x14ac:dyDescent="0.3">
      <c r="B17" s="30">
        <v>0.95</v>
      </c>
      <c r="C17" s="12">
        <f>$R$251</f>
        <v>7.0670710445046341</v>
      </c>
    </row>
    <row r="18" spans="2:18" ht="15.75" thickBot="1" x14ac:dyDescent="0.3">
      <c r="B18" s="31" t="s">
        <v>40</v>
      </c>
      <c r="C18" s="13">
        <f>AVERAGE(C8:C17)</f>
        <v>6.7964437371514306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70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75.93222693385303</v>
      </c>
      <c r="K25" s="5">
        <f>I25</f>
        <v>0</v>
      </c>
      <c r="L25" s="5">
        <f>SQRT(J25^2+K25^2)</f>
        <v>75.93222693385303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6.8247097766077767</v>
      </c>
    </row>
    <row r="26" spans="2:18" x14ac:dyDescent="0.25">
      <c r="E26" s="5">
        <f t="shared" si="0"/>
        <v>70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75.842103077086307</v>
      </c>
      <c r="K26" s="5">
        <f t="shared" ref="K26:K43" si="4">I26</f>
        <v>1.0301203965702614</v>
      </c>
      <c r="L26" s="5">
        <f t="shared" ref="L26:L43" si="5">SQRT(J26^2+K26^2)</f>
        <v>75.849098525867888</v>
      </c>
      <c r="M26" s="5">
        <f t="shared" ref="M26:M43" si="6">ATAN(K26/J26)*180/PI()</f>
        <v>0.77816832128059032</v>
      </c>
      <c r="N26" s="7">
        <f t="shared" ref="N26:N43" si="7">$K$2*M26+$K$3*M26*M26+$K$4*M26*M26*M26</f>
        <v>4.7090609691871343E-2</v>
      </c>
      <c r="O26" s="7">
        <f t="shared" ref="O26:O43" si="8">N26+$E$4</f>
        <v>5.8470906096918709</v>
      </c>
      <c r="P26" s="4">
        <v>10</v>
      </c>
      <c r="Q26" s="10">
        <f>P26/SUM(P25:P43)</f>
        <v>5.5555555555555552E-2</v>
      </c>
      <c r="R26" s="7">
        <f t="shared" ref="R26:R43" si="9">O26*(L26^2/E26^2)</f>
        <v>6.8650640100261553</v>
      </c>
    </row>
    <row r="27" spans="2:18" x14ac:dyDescent="0.25">
      <c r="E27" s="5">
        <f t="shared" si="0"/>
        <v>70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75.574469874569118</v>
      </c>
      <c r="K27" s="5">
        <f t="shared" si="4"/>
        <v>2.0289411061568079</v>
      </c>
      <c r="L27" s="5">
        <f t="shared" si="5"/>
        <v>75.601700369994376</v>
      </c>
      <c r="M27" s="5">
        <f t="shared" si="6"/>
        <v>1.5378453234907992</v>
      </c>
      <c r="N27" s="7">
        <f t="shared" si="7"/>
        <v>0.13498414293076499</v>
      </c>
      <c r="O27" s="7">
        <f t="shared" si="8"/>
        <v>5.934984142930765</v>
      </c>
      <c r="P27" s="4">
        <v>10</v>
      </c>
      <c r="Q27" s="10">
        <f>P27/SUM(P25:P43)</f>
        <v>5.5555555555555552E-2</v>
      </c>
      <c r="R27" s="7">
        <f t="shared" si="9"/>
        <v>6.9228769078869696</v>
      </c>
    </row>
    <row r="28" spans="2:18" x14ac:dyDescent="0.25">
      <c r="E28" s="5">
        <f t="shared" si="0"/>
        <v>70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75.137459225730993</v>
      </c>
      <c r="K28" s="5">
        <f t="shared" si="4"/>
        <v>2.9661134669265179</v>
      </c>
      <c r="L28" s="5">
        <f t="shared" si="5"/>
        <v>75.195981328772291</v>
      </c>
      <c r="M28" s="5">
        <f t="shared" si="6"/>
        <v>2.260624588328175</v>
      </c>
      <c r="N28" s="7">
        <f t="shared" si="7"/>
        <v>0.25189848552439797</v>
      </c>
      <c r="O28" s="7">
        <f t="shared" si="8"/>
        <v>6.051898485524398</v>
      </c>
      <c r="P28" s="4">
        <v>10</v>
      </c>
      <c r="Q28" s="10">
        <f>P28/SUM(P25:P43)</f>
        <v>5.5555555555555552E-2</v>
      </c>
      <c r="R28" s="7">
        <f t="shared" si="9"/>
        <v>6.9836878148025923</v>
      </c>
    </row>
    <row r="29" spans="2:18" x14ac:dyDescent="0.25">
      <c r="E29" s="5">
        <f t="shared" si="0"/>
        <v>70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74.54434947799885</v>
      </c>
      <c r="K29" s="5">
        <f t="shared" si="4"/>
        <v>3.8131619709295013</v>
      </c>
      <c r="L29" s="5">
        <f t="shared" si="5"/>
        <v>74.641812969103114</v>
      </c>
      <c r="M29" s="5">
        <f t="shared" si="6"/>
        <v>2.9282947595594884</v>
      </c>
      <c r="N29" s="7">
        <f t="shared" si="7"/>
        <v>0.38448992915777613</v>
      </c>
      <c r="O29" s="7">
        <f t="shared" si="8"/>
        <v>6.1844899291577757</v>
      </c>
      <c r="P29" s="4">
        <v>10</v>
      </c>
      <c r="Q29" s="10">
        <f>P29/SUM(P25:P43)</f>
        <v>5.5555555555555552E-2</v>
      </c>
      <c r="R29" s="7">
        <f t="shared" si="9"/>
        <v>7.0318915706298242</v>
      </c>
    </row>
    <row r="30" spans="2:18" x14ac:dyDescent="0.25">
      <c r="E30" s="5">
        <f t="shared" si="0"/>
        <v>70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73.813161970929499</v>
      </c>
      <c r="K30" s="5">
        <f t="shared" si="4"/>
        <v>4.5443494779988516</v>
      </c>
      <c r="L30" s="5">
        <f t="shared" si="5"/>
        <v>73.952917402390966</v>
      </c>
      <c r="M30" s="5">
        <f t="shared" si="6"/>
        <v>3.5230007828954255</v>
      </c>
      <c r="N30" s="7">
        <f t="shared" si="7"/>
        <v>0.51930354227891595</v>
      </c>
      <c r="O30" s="7">
        <f t="shared" si="8"/>
        <v>6.3193035422789157</v>
      </c>
      <c r="P30" s="4">
        <v>10</v>
      </c>
      <c r="Q30" s="10">
        <f>P30/SUM(P25:P43)</f>
        <v>5.5555555555555552E-2</v>
      </c>
      <c r="R30" s="7">
        <f t="shared" si="9"/>
        <v>7.0531603837841406</v>
      </c>
    </row>
    <row r="31" spans="2:18" x14ac:dyDescent="0.25">
      <c r="E31" s="5">
        <f t="shared" si="0"/>
        <v>70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72.966113466926515</v>
      </c>
      <c r="K31" s="5">
        <f t="shared" si="4"/>
        <v>5.1374592257309981</v>
      </c>
      <c r="L31" s="5">
        <f t="shared" si="5"/>
        <v>73.146751136085626</v>
      </c>
      <c r="M31" s="5">
        <f t="shared" si="6"/>
        <v>4.0274827173849728</v>
      </c>
      <c r="N31" s="7">
        <f t="shared" si="7"/>
        <v>0.64392137876874012</v>
      </c>
      <c r="O31" s="7">
        <f t="shared" si="8"/>
        <v>6.4439213787687404</v>
      </c>
      <c r="P31" s="4">
        <v>10</v>
      </c>
      <c r="Q31" s="10">
        <f>P31/SUM(P25:P43)</f>
        <v>5.5555555555555552E-2</v>
      </c>
      <c r="R31" s="7">
        <f t="shared" si="9"/>
        <v>7.0362981855965891</v>
      </c>
    </row>
    <row r="32" spans="2:18" x14ac:dyDescent="0.25">
      <c r="E32" s="5">
        <f t="shared" si="0"/>
        <v>70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72.028941106156807</v>
      </c>
      <c r="K32" s="5">
        <f t="shared" si="4"/>
        <v>5.5744698745691128</v>
      </c>
      <c r="L32" s="5">
        <f t="shared" si="5"/>
        <v>72.244328990286036</v>
      </c>
      <c r="M32" s="5">
        <f t="shared" si="6"/>
        <v>4.4254184608376974</v>
      </c>
      <c r="N32" s="7">
        <f t="shared" si="7"/>
        <v>0.74771731133579111</v>
      </c>
      <c r="O32" s="7">
        <f t="shared" si="8"/>
        <v>6.5477173113357914</v>
      </c>
      <c r="P32" s="4">
        <v>10</v>
      </c>
      <c r="Q32" s="10">
        <f>P32/SUM(P25:P43)</f>
        <v>5.5555555555555552E-2</v>
      </c>
      <c r="R32" s="7">
        <f t="shared" si="9"/>
        <v>6.9743118795381154</v>
      </c>
    </row>
    <row r="33" spans="2:18" x14ac:dyDescent="0.25">
      <c r="E33" s="5">
        <f t="shared" si="0"/>
        <v>70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71.030120396570268</v>
      </c>
      <c r="K33" s="5">
        <f t="shared" si="4"/>
        <v>5.8421030770863096</v>
      </c>
      <c r="L33" s="5">
        <f t="shared" si="5"/>
        <v>71.269966829756342</v>
      </c>
      <c r="M33" s="5">
        <f t="shared" si="6"/>
        <v>4.7018942194199926</v>
      </c>
      <c r="N33" s="7">
        <f t="shared" si="7"/>
        <v>0.82221827981562323</v>
      </c>
      <c r="O33" s="7">
        <f t="shared" si="8"/>
        <v>6.6222182798156233</v>
      </c>
      <c r="P33" s="4">
        <v>10</v>
      </c>
      <c r="Q33" s="10">
        <f>P33/SUM(P25:P43)</f>
        <v>5.5555555555555552E-2</v>
      </c>
      <c r="R33" s="7">
        <f t="shared" si="9"/>
        <v>6.8646836013668393</v>
      </c>
    </row>
    <row r="34" spans="2:18" x14ac:dyDescent="0.25">
      <c r="E34" s="5">
        <f t="shared" si="0"/>
        <v>70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70</v>
      </c>
      <c r="K34" s="5">
        <f t="shared" si="4"/>
        <v>5.9322269338530367</v>
      </c>
      <c r="L34" s="5">
        <f t="shared" si="5"/>
        <v>70.250916836684283</v>
      </c>
      <c r="M34" s="5">
        <f t="shared" si="6"/>
        <v>4.8440195087100104</v>
      </c>
      <c r="N34" s="7">
        <f t="shared" si="7"/>
        <v>0.86117417711157485</v>
      </c>
      <c r="O34" s="7">
        <f t="shared" si="8"/>
        <v>6.6611741771115742</v>
      </c>
      <c r="P34" s="4">
        <v>10</v>
      </c>
      <c r="Q34" s="10">
        <f>P34/SUM(P25:P43)</f>
        <v>5.5555555555555552E-2</v>
      </c>
      <c r="R34" s="7">
        <f t="shared" si="9"/>
        <v>6.7090140726273182</v>
      </c>
    </row>
    <row r="35" spans="2:18" x14ac:dyDescent="0.25">
      <c r="E35" s="5">
        <f t="shared" si="0"/>
        <v>70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68.969879603429746</v>
      </c>
      <c r="K35" s="5">
        <f t="shared" si="4"/>
        <v>5.8421030770863096</v>
      </c>
      <c r="L35" s="5">
        <f t="shared" si="5"/>
        <v>69.216865436646984</v>
      </c>
      <c r="M35" s="5">
        <f t="shared" si="6"/>
        <v>4.8416892637355247</v>
      </c>
      <c r="N35" s="7">
        <f t="shared" si="7"/>
        <v>0.86053215412755157</v>
      </c>
      <c r="O35" s="7">
        <f t="shared" si="8"/>
        <v>6.6605321541275515</v>
      </c>
      <c r="P35" s="4">
        <v>10</v>
      </c>
      <c r="Q35" s="10">
        <f>P35/SUM(P25:P43)</f>
        <v>5.5555555555555552E-2</v>
      </c>
      <c r="R35" s="7">
        <f t="shared" si="9"/>
        <v>6.5123345808696236</v>
      </c>
    </row>
    <row r="36" spans="2:18" x14ac:dyDescent="0.25">
      <c r="E36" s="5">
        <f t="shared" si="0"/>
        <v>70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67.971058893843193</v>
      </c>
      <c r="K36" s="5">
        <f t="shared" si="4"/>
        <v>5.5744698745691137</v>
      </c>
      <c r="L36" s="5">
        <f t="shared" si="5"/>
        <v>68.199263643625784</v>
      </c>
      <c r="M36" s="5">
        <f t="shared" si="6"/>
        <v>4.6884717402359337</v>
      </c>
      <c r="N36" s="7">
        <f t="shared" si="7"/>
        <v>0.81856115674470786</v>
      </c>
      <c r="O36" s="7">
        <f t="shared" si="8"/>
        <v>6.6185611567447076</v>
      </c>
      <c r="P36" s="4">
        <v>10</v>
      </c>
      <c r="Q36" s="10">
        <f>P36/SUM(P25:P43)</f>
        <v>5.5555555555555552E-2</v>
      </c>
      <c r="R36" s="7">
        <f t="shared" si="9"/>
        <v>6.2824187013386634</v>
      </c>
    </row>
    <row r="37" spans="2:18" x14ac:dyDescent="0.25">
      <c r="E37" s="5">
        <f t="shared" si="0"/>
        <v>70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67.033886533073485</v>
      </c>
      <c r="K37" s="5">
        <f t="shared" si="4"/>
        <v>5.137459225730999</v>
      </c>
      <c r="L37" s="5">
        <f t="shared" si="5"/>
        <v>67.230465051381429</v>
      </c>
      <c r="M37" s="5">
        <f t="shared" si="6"/>
        <v>4.3825661422028794</v>
      </c>
      <c r="N37" s="7">
        <f t="shared" si="7"/>
        <v>0.73633481277789037</v>
      </c>
      <c r="O37" s="7">
        <f t="shared" si="8"/>
        <v>6.5363348127778904</v>
      </c>
      <c r="P37" s="4">
        <v>10</v>
      </c>
      <c r="Q37" s="10">
        <f>P37/SUM(P25:P43)</f>
        <v>5.5555555555555552E-2</v>
      </c>
      <c r="R37" s="7">
        <f t="shared" si="9"/>
        <v>6.0293492467994039</v>
      </c>
    </row>
    <row r="38" spans="2:18" x14ac:dyDescent="0.25">
      <c r="E38" s="5">
        <f t="shared" si="0"/>
        <v>70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66.186838029070501</v>
      </c>
      <c r="K38" s="5">
        <f t="shared" si="4"/>
        <v>4.5443494779988516</v>
      </c>
      <c r="L38" s="5">
        <f t="shared" si="5"/>
        <v>66.34266078824848</v>
      </c>
      <c r="M38" s="5">
        <f t="shared" si="6"/>
        <v>3.9277304304545573</v>
      </c>
      <c r="N38" s="7">
        <f t="shared" si="7"/>
        <v>0.61861959184550164</v>
      </c>
      <c r="O38" s="7">
        <f t="shared" si="8"/>
        <v>6.4186195918455011</v>
      </c>
      <c r="P38" s="4">
        <v>10</v>
      </c>
      <c r="Q38" s="10">
        <f>P38/SUM(P25:P43)</f>
        <v>5.5555555555555552E-2</v>
      </c>
      <c r="R38" s="7">
        <f t="shared" si="9"/>
        <v>5.7654250233119715</v>
      </c>
    </row>
    <row r="39" spans="2:18" x14ac:dyDescent="0.25">
      <c r="E39" s="5">
        <f t="shared" si="0"/>
        <v>70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65.45565052200115</v>
      </c>
      <c r="K39" s="5">
        <f t="shared" si="4"/>
        <v>3.8131619709295026</v>
      </c>
      <c r="L39" s="5">
        <f t="shared" si="5"/>
        <v>65.566625576392852</v>
      </c>
      <c r="M39" s="5">
        <f t="shared" si="6"/>
        <v>3.3340351300823556</v>
      </c>
      <c r="N39" s="7">
        <f t="shared" si="7"/>
        <v>0.47493556700653666</v>
      </c>
      <c r="O39" s="7">
        <f t="shared" si="8"/>
        <v>6.2749355670065361</v>
      </c>
      <c r="P39" s="4">
        <v>10</v>
      </c>
      <c r="Q39" s="10">
        <f>P39/SUM(P25:P43)</f>
        <v>5.5555555555555552E-2</v>
      </c>
      <c r="R39" s="7">
        <f t="shared" si="9"/>
        <v>5.5052729587042357</v>
      </c>
    </row>
    <row r="40" spans="2:18" x14ac:dyDescent="0.25">
      <c r="E40" s="5">
        <f t="shared" si="0"/>
        <v>70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64.862540774269007</v>
      </c>
      <c r="K40" s="5">
        <f t="shared" si="4"/>
        <v>2.9661134669265179</v>
      </c>
      <c r="L40" s="5">
        <f t="shared" si="5"/>
        <v>64.930324385393249</v>
      </c>
      <c r="M40" s="5">
        <f t="shared" si="6"/>
        <v>2.6182673115682489</v>
      </c>
      <c r="N40" s="7">
        <f t="shared" si="7"/>
        <v>0.32024021555766308</v>
      </c>
      <c r="O40" s="7">
        <f t="shared" si="8"/>
        <v>6.1202402155576632</v>
      </c>
      <c r="P40" s="4">
        <v>10</v>
      </c>
      <c r="Q40" s="10">
        <f>P40/SUM(P25:P43)</f>
        <v>5.5555555555555552E-2</v>
      </c>
      <c r="R40" s="7">
        <f t="shared" si="9"/>
        <v>5.265838475060221</v>
      </c>
    </row>
    <row r="41" spans="2:18" x14ac:dyDescent="0.25">
      <c r="E41" s="5">
        <f t="shared" si="0"/>
        <v>70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64.425530125430882</v>
      </c>
      <c r="K41" s="5">
        <f t="shared" si="4"/>
        <v>2.0289411061568088</v>
      </c>
      <c r="L41" s="5">
        <f t="shared" si="5"/>
        <v>64.457470738115802</v>
      </c>
      <c r="M41" s="5">
        <f t="shared" si="6"/>
        <v>1.8038090307974533</v>
      </c>
      <c r="N41" s="7">
        <f t="shared" si="7"/>
        <v>0.17449621901469931</v>
      </c>
      <c r="O41" s="7">
        <f t="shared" si="8"/>
        <v>5.9744962190146991</v>
      </c>
      <c r="P41" s="4">
        <v>10</v>
      </c>
      <c r="Q41" s="10">
        <f>P41/SUM(P25:P43)</f>
        <v>5.5555555555555552E-2</v>
      </c>
      <c r="R41" s="7">
        <f t="shared" si="9"/>
        <v>5.0658430558177683</v>
      </c>
    </row>
    <row r="42" spans="2:18" x14ac:dyDescent="0.25">
      <c r="E42" s="5">
        <f t="shared" si="0"/>
        <v>70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64.157896922913693</v>
      </c>
      <c r="K42" s="5">
        <f t="shared" si="4"/>
        <v>1.0301203965702612</v>
      </c>
      <c r="L42" s="5">
        <f t="shared" si="5"/>
        <v>64.166166206207521</v>
      </c>
      <c r="M42" s="5">
        <f t="shared" si="6"/>
        <v>0.91986307054761562</v>
      </c>
      <c r="N42" s="7">
        <f t="shared" si="7"/>
        <v>6.0513887111869655E-2</v>
      </c>
      <c r="O42" s="7">
        <f t="shared" si="8"/>
        <v>5.8605138871118694</v>
      </c>
      <c r="P42" s="4">
        <v>10</v>
      </c>
      <c r="Q42" s="10">
        <f>P42/SUM(P25:P43)</f>
        <v>5.5555555555555552E-2</v>
      </c>
      <c r="R42" s="7">
        <f t="shared" si="9"/>
        <v>4.9243827704973002</v>
      </c>
    </row>
    <row r="43" spans="2:18" x14ac:dyDescent="0.25">
      <c r="E43" s="5">
        <f t="shared" si="0"/>
        <v>70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64.06777306614697</v>
      </c>
      <c r="K43" s="5">
        <f t="shared" si="4"/>
        <v>7.2678586621773478E-16</v>
      </c>
      <c r="L43" s="5">
        <f t="shared" si="5"/>
        <v>64.06777306614697</v>
      </c>
      <c r="M43" s="5">
        <f t="shared" si="6"/>
        <v>6.4996426051897752E-16</v>
      </c>
      <c r="N43" s="7">
        <f t="shared" si="7"/>
        <v>1.9526226314511142E-17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4.8586002785307718</v>
      </c>
    </row>
    <row r="44" spans="2:18" x14ac:dyDescent="0.25">
      <c r="R44" s="7">
        <f>SUMPRODUCT(Q25:Q43,R25:R43)</f>
        <v>6.3129726814570546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70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77.389958632321225</v>
      </c>
      <c r="K48" s="5">
        <f>I48</f>
        <v>0</v>
      </c>
      <c r="L48" s="5">
        <f>SQRT(J48^2+K48^2)</f>
        <v>77.389958632321225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7.0892638863779318</v>
      </c>
    </row>
    <row r="49" spans="5:18" x14ac:dyDescent="0.25">
      <c r="E49" s="5">
        <f t="shared" si="10"/>
        <v>70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77.277688555549432</v>
      </c>
      <c r="K49" s="5">
        <f t="shared" ref="K49:K66" si="14">I49</f>
        <v>1.2832528495365811</v>
      </c>
      <c r="L49" s="5">
        <f t="shared" ref="L49:L66" si="15">SQRT(J49^2+K49^2)</f>
        <v>77.288342499786722</v>
      </c>
      <c r="M49" s="5">
        <f t="shared" ref="M49:M66" si="16">ATAN(K49/J49)*180/PI()</f>
        <v>0.9513511161800613</v>
      </c>
      <c r="N49" s="7">
        <f t="shared" ref="N49:N66" si="17">$K$2*M49+$K$3*M49*M49+$K$4*M49*M49*M49</f>
        <v>6.3688677721380829E-2</v>
      </c>
      <c r="O49" s="7">
        <f t="shared" ref="O49:O66" si="18">N49+$E$4</f>
        <v>5.863688677721381</v>
      </c>
      <c r="P49" s="4">
        <v>10</v>
      </c>
      <c r="Q49" s="10">
        <f>P49/SUM(P48:P66)</f>
        <v>5.5555555555555552E-2</v>
      </c>
      <c r="R49" s="7">
        <f t="shared" ref="R49:R66" si="19">O49*(L49^2/E49^2)</f>
        <v>7.1483006705674281</v>
      </c>
    </row>
    <row r="50" spans="5:18" x14ac:dyDescent="0.25">
      <c r="E50" s="5">
        <f t="shared" si="10"/>
        <v>70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76.944289594705381</v>
      </c>
      <c r="K50" s="5">
        <f t="shared" si="14"/>
        <v>2.5275147105972673</v>
      </c>
      <c r="L50" s="5">
        <f t="shared" si="15"/>
        <v>76.985791103593741</v>
      </c>
      <c r="M50" s="5">
        <f t="shared" si="16"/>
        <v>1.8814115120790971</v>
      </c>
      <c r="N50" s="7">
        <f t="shared" si="17"/>
        <v>0.186816624195906</v>
      </c>
      <c r="O50" s="7">
        <f t="shared" si="18"/>
        <v>5.9868166241959058</v>
      </c>
      <c r="P50" s="4">
        <v>10</v>
      </c>
      <c r="Q50" s="10">
        <f>P50/SUM(P48:P66)</f>
        <v>5.5555555555555552E-2</v>
      </c>
      <c r="R50" s="7">
        <f t="shared" si="19"/>
        <v>7.2413748572940788</v>
      </c>
    </row>
    <row r="51" spans="5:18" x14ac:dyDescent="0.25">
      <c r="E51" s="5">
        <f t="shared" si="10"/>
        <v>70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76.399891908506291</v>
      </c>
      <c r="K51" s="5">
        <f t="shared" si="14"/>
        <v>3.694979316160611</v>
      </c>
      <c r="L51" s="5">
        <f t="shared" si="15"/>
        <v>76.489191104222698</v>
      </c>
      <c r="M51" s="5">
        <f t="shared" si="16"/>
        <v>2.7688767923089119</v>
      </c>
      <c r="N51" s="7">
        <f t="shared" si="17"/>
        <v>0.35089759179022734</v>
      </c>
      <c r="O51" s="7">
        <f t="shared" si="18"/>
        <v>6.1508975917902271</v>
      </c>
      <c r="P51" s="4">
        <v>10</v>
      </c>
      <c r="Q51" s="10">
        <f>P51/SUM(P48:P66)</f>
        <v>5.5555555555555552E-2</v>
      </c>
      <c r="R51" s="7">
        <f t="shared" si="19"/>
        <v>7.3441671500598833</v>
      </c>
    </row>
    <row r="52" spans="5:18" x14ac:dyDescent="0.25">
      <c r="E52" s="5">
        <f t="shared" si="10"/>
        <v>70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75.661036745168801</v>
      </c>
      <c r="K52" s="5">
        <f t="shared" si="14"/>
        <v>4.7501738449521653</v>
      </c>
      <c r="L52" s="5">
        <f t="shared" si="15"/>
        <v>75.810003514780632</v>
      </c>
      <c r="M52" s="5">
        <f t="shared" si="16"/>
        <v>3.5924457068008748</v>
      </c>
      <c r="N52" s="7">
        <f t="shared" si="17"/>
        <v>0.53594184182563898</v>
      </c>
      <c r="O52" s="7">
        <f t="shared" si="18"/>
        <v>6.3359418418256386</v>
      </c>
      <c r="P52" s="4">
        <v>10</v>
      </c>
      <c r="Q52" s="10">
        <f>P52/SUM(P48:P66)</f>
        <v>5.5555555555555552E-2</v>
      </c>
      <c r="R52" s="7">
        <f t="shared" si="19"/>
        <v>7.4313571799973239</v>
      </c>
    </row>
    <row r="53" spans="5:18" x14ac:dyDescent="0.25">
      <c r="E53" s="5">
        <f t="shared" si="10"/>
        <v>70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74.750173844952172</v>
      </c>
      <c r="K53" s="5">
        <f t="shared" si="14"/>
        <v>5.6610367451687953</v>
      </c>
      <c r="L53" s="5">
        <f t="shared" si="15"/>
        <v>74.96423031606956</v>
      </c>
      <c r="M53" s="5">
        <f t="shared" si="16"/>
        <v>4.3309000802959225</v>
      </c>
      <c r="N53" s="7">
        <f t="shared" si="17"/>
        <v>0.72267385388954841</v>
      </c>
      <c r="O53" s="7">
        <f t="shared" si="18"/>
        <v>6.5226738538895486</v>
      </c>
      <c r="P53" s="4">
        <v>10</v>
      </c>
      <c r="Q53" s="10">
        <f>P53/SUM(P48:P66)</f>
        <v>5.5555555555555552E-2</v>
      </c>
      <c r="R53" s="7">
        <f t="shared" si="19"/>
        <v>7.4806227910971153</v>
      </c>
    </row>
    <row r="54" spans="5:18" x14ac:dyDescent="0.25">
      <c r="E54" s="5">
        <f t="shared" si="10"/>
        <v>70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73.694979316160612</v>
      </c>
      <c r="K54" s="5">
        <f t="shared" si="14"/>
        <v>6.3998919085062846</v>
      </c>
      <c r="L54" s="5">
        <f t="shared" si="15"/>
        <v>73.972350191472927</v>
      </c>
      <c r="M54" s="5">
        <f t="shared" si="16"/>
        <v>4.9632842504964838</v>
      </c>
      <c r="N54" s="7">
        <f t="shared" si="17"/>
        <v>0.89417311751129991</v>
      </c>
      <c r="O54" s="7">
        <f t="shared" si="18"/>
        <v>6.6941731175112995</v>
      </c>
      <c r="P54" s="4">
        <v>10</v>
      </c>
      <c r="Q54" s="10">
        <f>P54/SUM(P48:P66)</f>
        <v>5.5555555555555552E-2</v>
      </c>
      <c r="R54" s="7">
        <f t="shared" si="19"/>
        <v>7.4754904905581459</v>
      </c>
    </row>
    <row r="55" spans="5:18" x14ac:dyDescent="0.25">
      <c r="E55" s="5">
        <f t="shared" si="10"/>
        <v>70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72.527514710597274</v>
      </c>
      <c r="K55" s="5">
        <f t="shared" si="14"/>
        <v>6.9442895947053769</v>
      </c>
      <c r="L55" s="5">
        <f t="shared" si="15"/>
        <v>72.859203592072276</v>
      </c>
      <c r="M55" s="5">
        <f t="shared" si="16"/>
        <v>5.4692247959721083</v>
      </c>
      <c r="N55" s="7">
        <f t="shared" si="17"/>
        <v>1.0367784889006693</v>
      </c>
      <c r="O55" s="7">
        <f t="shared" si="18"/>
        <v>6.8367784889006691</v>
      </c>
      <c r="P55" s="4">
        <v>10</v>
      </c>
      <c r="Q55" s="10">
        <f>P55/SUM(P48:P66)</f>
        <v>5.5555555555555552E-2</v>
      </c>
      <c r="R55" s="7">
        <f t="shared" si="19"/>
        <v>7.4066917131766106</v>
      </c>
    </row>
    <row r="56" spans="5:18" x14ac:dyDescent="0.25">
      <c r="E56" s="5">
        <f t="shared" si="10"/>
        <v>70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71.283252849536581</v>
      </c>
      <c r="K56" s="5">
        <f t="shared" si="14"/>
        <v>7.2776885555494335</v>
      </c>
      <c r="L56" s="5">
        <f t="shared" si="15"/>
        <v>71.653798835250456</v>
      </c>
      <c r="M56" s="5">
        <f t="shared" si="16"/>
        <v>5.8294342890935686</v>
      </c>
      <c r="N56" s="7">
        <f t="shared" si="17"/>
        <v>1.1402356656166051</v>
      </c>
      <c r="O56" s="7">
        <f t="shared" si="18"/>
        <v>6.9402356656166049</v>
      </c>
      <c r="P56" s="4">
        <v>10</v>
      </c>
      <c r="Q56" s="10">
        <f>P56/SUM(P48:P66)</f>
        <v>5.5555555555555552E-2</v>
      </c>
      <c r="R56" s="7">
        <f t="shared" si="19"/>
        <v>7.272045340730263</v>
      </c>
    </row>
    <row r="57" spans="5:18" x14ac:dyDescent="0.25">
      <c r="E57" s="5">
        <f t="shared" si="10"/>
        <v>70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70</v>
      </c>
      <c r="K57" s="5">
        <f t="shared" si="14"/>
        <v>7.389958632321223</v>
      </c>
      <c r="L57" s="5">
        <f t="shared" si="15"/>
        <v>70.389001190437554</v>
      </c>
      <c r="M57" s="5">
        <f t="shared" si="16"/>
        <v>6.0264409555198721</v>
      </c>
      <c r="N57" s="7">
        <f t="shared" si="17"/>
        <v>1.1972484399117229</v>
      </c>
      <c r="O57" s="7">
        <f t="shared" si="18"/>
        <v>6.997248439911723</v>
      </c>
      <c r="P57" s="4">
        <v>10</v>
      </c>
      <c r="Q57" s="10">
        <f>P57/SUM(P48:P66)</f>
        <v>5.5555555555555552E-2</v>
      </c>
      <c r="R57" s="7">
        <f t="shared" si="19"/>
        <v>7.0752341854871474</v>
      </c>
    </row>
    <row r="58" spans="5:18" x14ac:dyDescent="0.25">
      <c r="E58" s="5">
        <f t="shared" si="10"/>
        <v>70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68.716747150463419</v>
      </c>
      <c r="K58" s="5">
        <f t="shared" si="14"/>
        <v>7.2776885555494335</v>
      </c>
      <c r="L58" s="5">
        <f t="shared" si="15"/>
        <v>69.101057080570754</v>
      </c>
      <c r="M58" s="5">
        <f t="shared" si="16"/>
        <v>6.0455744400669023</v>
      </c>
      <c r="N58" s="7">
        <f t="shared" si="17"/>
        <v>1.2027966893556659</v>
      </c>
      <c r="O58" s="7">
        <f t="shared" si="18"/>
        <v>7.0027966893556659</v>
      </c>
      <c r="P58" s="4">
        <v>10</v>
      </c>
      <c r="Q58" s="10">
        <f>P58/SUM(P48:P66)</f>
        <v>5.5555555555555552E-2</v>
      </c>
      <c r="R58" s="7">
        <f t="shared" si="19"/>
        <v>6.8240911625379166</v>
      </c>
    </row>
    <row r="59" spans="5:18" x14ac:dyDescent="0.25">
      <c r="E59" s="5">
        <f t="shared" si="10"/>
        <v>70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67.472485289402726</v>
      </c>
      <c r="K59" s="5">
        <f t="shared" si="14"/>
        <v>6.9442895947053778</v>
      </c>
      <c r="L59" s="5">
        <f t="shared" si="15"/>
        <v>67.828898185830795</v>
      </c>
      <c r="M59" s="5">
        <f t="shared" si="16"/>
        <v>5.8762099934279153</v>
      </c>
      <c r="N59" s="7">
        <f t="shared" si="17"/>
        <v>1.1537509113301092</v>
      </c>
      <c r="O59" s="7">
        <f t="shared" si="18"/>
        <v>6.9537509113301095</v>
      </c>
      <c r="P59" s="4">
        <v>10</v>
      </c>
      <c r="Q59" s="10">
        <f>P59/SUM(P48:P66)</f>
        <v>5.5555555555555552E-2</v>
      </c>
      <c r="R59" s="7">
        <f t="shared" si="19"/>
        <v>6.5290887903961528</v>
      </c>
    </row>
    <row r="60" spans="5:18" x14ac:dyDescent="0.25">
      <c r="E60" s="5">
        <f t="shared" si="10"/>
        <v>70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66.305020683839388</v>
      </c>
      <c r="K60" s="5">
        <f t="shared" si="14"/>
        <v>6.3998919085062855</v>
      </c>
      <c r="L60" s="5">
        <f t="shared" si="15"/>
        <v>66.613169751370734</v>
      </c>
      <c r="M60" s="5">
        <f t="shared" si="16"/>
        <v>5.5132231373276026</v>
      </c>
      <c r="N60" s="7">
        <f t="shared" si="17"/>
        <v>1.0493457536955024</v>
      </c>
      <c r="O60" s="7">
        <f t="shared" si="18"/>
        <v>6.849345753695502</v>
      </c>
      <c r="P60" s="4">
        <v>10</v>
      </c>
      <c r="Q60" s="10">
        <f>P60/SUM(P48:P66)</f>
        <v>5.5555555555555552E-2</v>
      </c>
      <c r="R60" s="7">
        <f t="shared" si="19"/>
        <v>6.2025919257322348</v>
      </c>
    </row>
    <row r="61" spans="5:18" x14ac:dyDescent="0.25">
      <c r="E61" s="5">
        <f t="shared" si="10"/>
        <v>70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65.249826155047828</v>
      </c>
      <c r="K61" s="5">
        <f t="shared" si="14"/>
        <v>5.6610367451687953</v>
      </c>
      <c r="L61" s="5">
        <f t="shared" si="15"/>
        <v>65.494939883124673</v>
      </c>
      <c r="M61" s="5">
        <f t="shared" si="16"/>
        <v>4.9585319058862227</v>
      </c>
      <c r="N61" s="7">
        <f t="shared" si="17"/>
        <v>0.89285311118260657</v>
      </c>
      <c r="O61" s="7">
        <f t="shared" si="18"/>
        <v>6.6928531111826066</v>
      </c>
      <c r="P61" s="4">
        <v>10</v>
      </c>
      <c r="Q61" s="10">
        <f>P61/SUM(P48:P66)</f>
        <v>5.5555555555555552E-2</v>
      </c>
      <c r="R61" s="7">
        <f t="shared" si="19"/>
        <v>5.8590972866397752</v>
      </c>
    </row>
    <row r="62" spans="5:18" x14ac:dyDescent="0.25">
      <c r="E62" s="5">
        <f t="shared" si="10"/>
        <v>70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64.338963254831199</v>
      </c>
      <c r="K62" s="5">
        <f t="shared" si="14"/>
        <v>4.7501738449521671</v>
      </c>
      <c r="L62" s="5">
        <f t="shared" si="15"/>
        <v>64.514078651591916</v>
      </c>
      <c r="M62" s="5">
        <f t="shared" si="16"/>
        <v>4.2225114142638249</v>
      </c>
      <c r="N62" s="7">
        <f t="shared" si="17"/>
        <v>0.6942450365743128</v>
      </c>
      <c r="O62" s="7">
        <f t="shared" si="18"/>
        <v>6.4942450365743127</v>
      </c>
      <c r="P62" s="4">
        <v>10</v>
      </c>
      <c r="Q62" s="10">
        <f>P62/SUM(P48:P66)</f>
        <v>5.5555555555555552E-2</v>
      </c>
      <c r="R62" s="7">
        <f t="shared" si="19"/>
        <v>5.516220142475122</v>
      </c>
    </row>
    <row r="63" spans="5:18" x14ac:dyDescent="0.25">
      <c r="E63" s="5">
        <f t="shared" si="10"/>
        <v>70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63.600108091493716</v>
      </c>
      <c r="K63" s="5">
        <f t="shared" si="14"/>
        <v>3.694979316160611</v>
      </c>
      <c r="L63" s="5">
        <f t="shared" si="15"/>
        <v>63.707351392100264</v>
      </c>
      <c r="M63" s="5">
        <f t="shared" si="16"/>
        <v>3.3249788209309803</v>
      </c>
      <c r="N63" s="7">
        <f t="shared" si="17"/>
        <v>0.47284350672136571</v>
      </c>
      <c r="O63" s="7">
        <f t="shared" si="18"/>
        <v>6.2728435067213653</v>
      </c>
      <c r="P63" s="4">
        <v>10</v>
      </c>
      <c r="Q63" s="10">
        <f>P63/SUM(P48:P66)</f>
        <v>5.5555555555555552E-2</v>
      </c>
      <c r="R63" s="7">
        <f t="shared" si="19"/>
        <v>5.1957407445375017</v>
      </c>
    </row>
    <row r="64" spans="5:18" x14ac:dyDescent="0.25">
      <c r="E64" s="5">
        <f t="shared" si="10"/>
        <v>70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63.055710405294626</v>
      </c>
      <c r="K64" s="5">
        <f t="shared" si="14"/>
        <v>2.5275147105972686</v>
      </c>
      <c r="L64" s="5">
        <f t="shared" si="15"/>
        <v>63.106346315791939</v>
      </c>
      <c r="M64" s="5">
        <f t="shared" si="16"/>
        <v>2.2954057622462649</v>
      </c>
      <c r="N64" s="7">
        <f t="shared" si="17"/>
        <v>0.25825804509852623</v>
      </c>
      <c r="O64" s="7">
        <f t="shared" si="18"/>
        <v>6.0582580450985262</v>
      </c>
      <c r="P64" s="4">
        <v>10</v>
      </c>
      <c r="Q64" s="10">
        <f>P64/SUM(P48:P66)</f>
        <v>5.5555555555555552E-2</v>
      </c>
      <c r="R64" s="7">
        <f t="shared" si="19"/>
        <v>4.9237700302909841</v>
      </c>
    </row>
    <row r="65" spans="2:18" x14ac:dyDescent="0.25">
      <c r="E65" s="5">
        <f t="shared" si="10"/>
        <v>70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62.722311444450568</v>
      </c>
      <c r="K65" s="5">
        <f t="shared" si="14"/>
        <v>1.2832528495365807</v>
      </c>
      <c r="L65" s="5">
        <f t="shared" si="15"/>
        <v>62.735437280778548</v>
      </c>
      <c r="M65" s="5">
        <f t="shared" si="16"/>
        <v>1.172066438087207</v>
      </c>
      <c r="N65" s="7">
        <f t="shared" si="17"/>
        <v>8.7853611380571919E-2</v>
      </c>
      <c r="O65" s="7">
        <f t="shared" si="18"/>
        <v>5.8878536113805717</v>
      </c>
      <c r="P65" s="4">
        <v>10</v>
      </c>
      <c r="Q65" s="10">
        <f>P65/SUM(P48:P66)</f>
        <v>5.5555555555555552E-2</v>
      </c>
      <c r="R65" s="7">
        <f t="shared" si="19"/>
        <v>4.7291902179318042</v>
      </c>
    </row>
    <row r="66" spans="2:18" x14ac:dyDescent="0.25">
      <c r="E66" s="5">
        <f t="shared" si="10"/>
        <v>70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62.610041367678775</v>
      </c>
      <c r="K66" s="5">
        <f t="shared" si="14"/>
        <v>9.0537964002269651E-16</v>
      </c>
      <c r="L66" s="5">
        <f t="shared" si="15"/>
        <v>62.610041367678775</v>
      </c>
      <c r="M66" s="5">
        <f t="shared" si="16"/>
        <v>8.2853215070950957E-16</v>
      </c>
      <c r="N66" s="7">
        <f t="shared" si="17"/>
        <v>2.4890762871615114E-17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4.6400204539514682</v>
      </c>
    </row>
    <row r="67" spans="2:18" x14ac:dyDescent="0.25">
      <c r="R67" s="7">
        <f>SUMPRODUCT(Q48:Q66,R48:R66)</f>
        <v>6.528873158315232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70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78.184869459156147</v>
      </c>
      <c r="K71" s="5">
        <f>I71</f>
        <v>0</v>
      </c>
      <c r="L71" s="5">
        <f>SQRT(J71^2+K71^2)</f>
        <v>78.184869459156147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7.2356465533882988</v>
      </c>
    </row>
    <row r="72" spans="2:18" x14ac:dyDescent="0.25">
      <c r="E72" s="5">
        <f t="shared" si="20"/>
        <v>70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78.060522900769811</v>
      </c>
      <c r="K72" s="5">
        <f t="shared" ref="K72:K89" si="24">I72</f>
        <v>1.4212876660241791</v>
      </c>
      <c r="L72" s="5">
        <f t="shared" ref="L72:L89" si="25">SQRT(J72^2+K72^2)</f>
        <v>78.073460882499631</v>
      </c>
      <c r="M72" s="5">
        <f t="shared" ref="M72:M89" si="26">ATAN(K72/J72)*180/PI()</f>
        <v>1.0430981590243253</v>
      </c>
      <c r="N72" s="7">
        <f t="shared" ref="N72:N89" si="27">$K$2*M72+$K$3*M72*M72+$K$4*M72*M72*M72</f>
        <v>7.3330408735009608E-2</v>
      </c>
      <c r="O72" s="7">
        <f t="shared" ref="O72:O89" si="28">N72+$E$4</f>
        <v>5.8733304087350096</v>
      </c>
      <c r="P72" s="4">
        <v>10</v>
      </c>
      <c r="Q72" s="10">
        <f>P72/SUM(P71:P89)</f>
        <v>5.5555555555555552E-2</v>
      </c>
      <c r="R72" s="7">
        <f t="shared" ref="R72:R89" si="29">O72*(L72^2/E72^2)</f>
        <v>7.3062615648254283</v>
      </c>
    </row>
    <row r="73" spans="2:18" x14ac:dyDescent="0.25">
      <c r="E73" s="5">
        <f t="shared" si="20"/>
        <v>70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77.691261432864991</v>
      </c>
      <c r="K73" s="5">
        <f t="shared" si="24"/>
        <v>2.7993902255224752</v>
      </c>
      <c r="L73" s="5">
        <f t="shared" si="25"/>
        <v>77.74167922462523</v>
      </c>
      <c r="M73" s="5">
        <f t="shared" si="26"/>
        <v>2.0636025487684009</v>
      </c>
      <c r="N73" s="7">
        <f t="shared" si="27"/>
        <v>0.21709419716076775</v>
      </c>
      <c r="O73" s="7">
        <f t="shared" si="28"/>
        <v>6.0170941971607679</v>
      </c>
      <c r="P73" s="4">
        <v>10</v>
      </c>
      <c r="Q73" s="10">
        <f>P73/SUM(P71:P89)</f>
        <v>5.5555555555555552E-2</v>
      </c>
      <c r="R73" s="7">
        <f t="shared" si="29"/>
        <v>7.4216174501112784</v>
      </c>
    </row>
    <row r="74" spans="2:18" x14ac:dyDescent="0.25">
      <c r="E74" s="5">
        <f t="shared" si="20"/>
        <v>70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77.088304878288625</v>
      </c>
      <c r="K74" s="5">
        <f t="shared" si="24"/>
        <v>4.0924347295780743</v>
      </c>
      <c r="L74" s="5">
        <f t="shared" si="25"/>
        <v>77.196857261314946</v>
      </c>
      <c r="M74" s="5">
        <f t="shared" si="26"/>
        <v>3.0388439956056756</v>
      </c>
      <c r="N74" s="7">
        <f t="shared" si="27"/>
        <v>0.40844754270694916</v>
      </c>
      <c r="O74" s="7">
        <f t="shared" si="28"/>
        <v>6.2084475427069492</v>
      </c>
      <c r="P74" s="4">
        <v>10</v>
      </c>
      <c r="Q74" s="10">
        <f>P74/SUM(P71:P89)</f>
        <v>5.5555555555555552E-2</v>
      </c>
      <c r="R74" s="7">
        <f t="shared" si="29"/>
        <v>7.5506819355677255</v>
      </c>
    </row>
    <row r="75" spans="2:18" x14ac:dyDescent="0.25">
      <c r="E75" s="5">
        <f t="shared" si="20"/>
        <v>70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76.269973766840806</v>
      </c>
      <c r="K75" s="5">
        <f t="shared" si="24"/>
        <v>5.2611326752473389</v>
      </c>
      <c r="L75" s="5">
        <f t="shared" si="25"/>
        <v>76.451215918526373</v>
      </c>
      <c r="M75" s="5">
        <f t="shared" si="26"/>
        <v>3.9460344449567337</v>
      </c>
      <c r="N75" s="7">
        <f t="shared" si="27"/>
        <v>0.62323927609153151</v>
      </c>
      <c r="O75" s="7">
        <f t="shared" si="28"/>
        <v>6.4232392760915316</v>
      </c>
      <c r="P75" s="4">
        <v>10</v>
      </c>
      <c r="Q75" s="10">
        <f>P75/SUM(P71:P89)</f>
        <v>5.5555555555555552E-2</v>
      </c>
      <c r="R75" s="7">
        <f t="shared" si="29"/>
        <v>7.6617294919138477</v>
      </c>
    </row>
    <row r="76" spans="2:18" x14ac:dyDescent="0.25">
      <c r="E76" s="5">
        <f t="shared" si="20"/>
        <v>70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75.261132675247339</v>
      </c>
      <c r="K76" s="5">
        <f t="shared" si="24"/>
        <v>6.2699737668408035</v>
      </c>
      <c r="L76" s="5">
        <f t="shared" si="25"/>
        <v>75.521855529363521</v>
      </c>
      <c r="M76" s="5">
        <f t="shared" si="26"/>
        <v>4.762290420796031</v>
      </c>
      <c r="N76" s="7">
        <f t="shared" si="27"/>
        <v>0.8387215625931288</v>
      </c>
      <c r="O76" s="7">
        <f t="shared" si="28"/>
        <v>6.6387215625931288</v>
      </c>
      <c r="P76" s="4">
        <v>10</v>
      </c>
      <c r="Q76" s="10">
        <f>P76/SUM(P71:P89)</f>
        <v>5.5555555555555552E-2</v>
      </c>
      <c r="R76" s="7">
        <f t="shared" si="29"/>
        <v>7.7274050545167414</v>
      </c>
    </row>
    <row r="77" spans="2:18" x14ac:dyDescent="0.25">
      <c r="E77" s="5">
        <f t="shared" si="20"/>
        <v>70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74.092434729578073</v>
      </c>
      <c r="K77" s="5">
        <f t="shared" si="24"/>
        <v>7.0883048782886249</v>
      </c>
      <c r="L77" s="5">
        <f t="shared" si="25"/>
        <v>74.430725847625297</v>
      </c>
      <c r="M77" s="5">
        <f t="shared" si="26"/>
        <v>5.4647642191146755</v>
      </c>
      <c r="N77" s="7">
        <f t="shared" si="27"/>
        <v>1.0355056627855741</v>
      </c>
      <c r="O77" s="7">
        <f t="shared" si="28"/>
        <v>6.8355056627855735</v>
      </c>
      <c r="P77" s="4">
        <v>10</v>
      </c>
      <c r="Q77" s="10">
        <f>P77/SUM(P71:P89)</f>
        <v>5.5555555555555552E-2</v>
      </c>
      <c r="R77" s="7">
        <f t="shared" si="29"/>
        <v>7.7282128678723003</v>
      </c>
    </row>
    <row r="78" spans="2:18" x14ac:dyDescent="0.25">
      <c r="E78" s="5">
        <f t="shared" si="20"/>
        <v>70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72.799390225522473</v>
      </c>
      <c r="K78" s="5">
        <f t="shared" si="24"/>
        <v>7.6912614328649829</v>
      </c>
      <c r="L78" s="5">
        <f t="shared" si="25"/>
        <v>73.204553954221822</v>
      </c>
      <c r="M78" s="5">
        <f t="shared" si="26"/>
        <v>6.0309311534607604</v>
      </c>
      <c r="N78" s="7">
        <f t="shared" si="27"/>
        <v>1.1985503406625553</v>
      </c>
      <c r="O78" s="7">
        <f t="shared" si="28"/>
        <v>6.9985503406625549</v>
      </c>
      <c r="P78" s="4">
        <v>10</v>
      </c>
      <c r="Q78" s="10">
        <f>P78/SUM(P71:P89)</f>
        <v>5.5555555555555552E-2</v>
      </c>
      <c r="R78" s="7">
        <f t="shared" si="29"/>
        <v>7.653995601692122</v>
      </c>
    </row>
    <row r="79" spans="2:18" x14ac:dyDescent="0.25">
      <c r="E79" s="5">
        <f t="shared" si="20"/>
        <v>70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71.421287666024185</v>
      </c>
      <c r="K79" s="5">
        <f t="shared" si="24"/>
        <v>8.0605229007698149</v>
      </c>
      <c r="L79" s="5">
        <f t="shared" si="25"/>
        <v>71.874699034547717</v>
      </c>
      <c r="M79" s="5">
        <f t="shared" si="26"/>
        <v>6.4390883618862453</v>
      </c>
      <c r="N79" s="7">
        <f t="shared" si="27"/>
        <v>1.3171316874472005</v>
      </c>
      <c r="O79" s="7">
        <f t="shared" si="28"/>
        <v>7.1171316874472002</v>
      </c>
      <c r="P79" s="4">
        <v>10</v>
      </c>
      <c r="Q79" s="10">
        <f>P79/SUM(P71:P89)</f>
        <v>5.5555555555555552E-2</v>
      </c>
      <c r="R79" s="7">
        <f t="shared" si="29"/>
        <v>7.5034501202312587</v>
      </c>
    </row>
    <row r="80" spans="2:18" x14ac:dyDescent="0.25">
      <c r="E80" s="5">
        <f t="shared" si="20"/>
        <v>70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70</v>
      </c>
      <c r="K80" s="5">
        <f t="shared" si="24"/>
        <v>8.1848694591561504</v>
      </c>
      <c r="L80" s="5">
        <f t="shared" si="25"/>
        <v>70.47689045398802</v>
      </c>
      <c r="M80" s="5">
        <f t="shared" si="26"/>
        <v>6.6691237227857831</v>
      </c>
      <c r="N80" s="7">
        <f t="shared" si="27"/>
        <v>1.38397097338561</v>
      </c>
      <c r="O80" s="7">
        <f t="shared" si="28"/>
        <v>7.1839709733856099</v>
      </c>
      <c r="P80" s="4">
        <v>10</v>
      </c>
      <c r="Q80" s="10">
        <f>P80/SUM(P71:P89)</f>
        <v>5.5555555555555552E-2</v>
      </c>
      <c r="R80" s="7">
        <f t="shared" si="29"/>
        <v>7.2821891807517645</v>
      </c>
    </row>
    <row r="81" spans="2:18" x14ac:dyDescent="0.25">
      <c r="E81" s="5">
        <f t="shared" si="20"/>
        <v>70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68.578712333975815</v>
      </c>
      <c r="K81" s="5">
        <f t="shared" si="24"/>
        <v>8.0605229007698149</v>
      </c>
      <c r="L81" s="5">
        <f t="shared" si="25"/>
        <v>69.050791558243859</v>
      </c>
      <c r="M81" s="5">
        <f t="shared" si="26"/>
        <v>6.7036060228023118</v>
      </c>
      <c r="N81" s="7">
        <f t="shared" si="27"/>
        <v>1.3939775751374601</v>
      </c>
      <c r="O81" s="7">
        <f t="shared" si="28"/>
        <v>7.1939775751374597</v>
      </c>
      <c r="P81" s="4">
        <v>10</v>
      </c>
      <c r="Q81" s="10">
        <f>P81/SUM(P71:P89)</f>
        <v>5.5555555555555552E-2</v>
      </c>
      <c r="R81" s="7">
        <f t="shared" si="29"/>
        <v>7.00019797424609</v>
      </c>
    </row>
    <row r="82" spans="2:18" x14ac:dyDescent="0.25">
      <c r="E82" s="5">
        <f t="shared" si="20"/>
        <v>70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67.200609774477527</v>
      </c>
      <c r="K82" s="5">
        <f t="shared" si="24"/>
        <v>7.6912614328649838</v>
      </c>
      <c r="L82" s="5">
        <f t="shared" si="25"/>
        <v>67.639318864771852</v>
      </c>
      <c r="M82" s="5">
        <f t="shared" si="26"/>
        <v>6.5292207201392127</v>
      </c>
      <c r="N82" s="7">
        <f t="shared" si="27"/>
        <v>1.3433333734356099</v>
      </c>
      <c r="O82" s="7">
        <f t="shared" si="28"/>
        <v>7.1433333734356097</v>
      </c>
      <c r="P82" s="4">
        <v>10</v>
      </c>
      <c r="Q82" s="10">
        <f>P82/SUM(P71:P89)</f>
        <v>5.5555555555555552E-2</v>
      </c>
      <c r="R82" s="7">
        <f t="shared" si="29"/>
        <v>6.6696537716326389</v>
      </c>
    </row>
    <row r="83" spans="2:18" x14ac:dyDescent="0.25">
      <c r="E83" s="5">
        <f t="shared" si="20"/>
        <v>70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65.907565270421927</v>
      </c>
      <c r="K83" s="5">
        <f t="shared" si="24"/>
        <v>7.0883048782886258</v>
      </c>
      <c r="L83" s="5">
        <f t="shared" si="25"/>
        <v>66.287640069039242</v>
      </c>
      <c r="M83" s="5">
        <f t="shared" si="26"/>
        <v>6.13851917941503</v>
      </c>
      <c r="N83" s="7">
        <f t="shared" si="27"/>
        <v>1.2297695556923707</v>
      </c>
      <c r="O83" s="7">
        <f t="shared" si="28"/>
        <v>7.0297695556923703</v>
      </c>
      <c r="P83" s="4">
        <v>10</v>
      </c>
      <c r="Q83" s="10">
        <f>P83/SUM(P71:P89)</f>
        <v>5.5555555555555552E-2</v>
      </c>
      <c r="R83" s="7">
        <f t="shared" si="29"/>
        <v>6.3039117416617767</v>
      </c>
    </row>
    <row r="84" spans="2:18" x14ac:dyDescent="0.25">
      <c r="E84" s="5">
        <f t="shared" si="20"/>
        <v>70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64.738867324752661</v>
      </c>
      <c r="K84" s="5">
        <f t="shared" si="24"/>
        <v>6.2699737668408035</v>
      </c>
      <c r="L84" s="5">
        <f t="shared" si="25"/>
        <v>65.04178282864639</v>
      </c>
      <c r="M84" s="5">
        <f t="shared" si="26"/>
        <v>5.5318558948592864</v>
      </c>
      <c r="N84" s="7">
        <f t="shared" si="27"/>
        <v>1.0546744196993056</v>
      </c>
      <c r="O84" s="7">
        <f t="shared" si="28"/>
        <v>6.8546744196993057</v>
      </c>
      <c r="P84" s="4">
        <v>10</v>
      </c>
      <c r="Q84" s="10">
        <f>P84/SUM(P71:P89)</f>
        <v>5.5555555555555552E-2</v>
      </c>
      <c r="R84" s="7">
        <f t="shared" si="29"/>
        <v>5.9180090590662298</v>
      </c>
    </row>
    <row r="85" spans="2:18" x14ac:dyDescent="0.25">
      <c r="E85" s="5">
        <f t="shared" si="20"/>
        <v>70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63.730026233159194</v>
      </c>
      <c r="K85" s="5">
        <f t="shared" si="24"/>
        <v>5.2611326752473406</v>
      </c>
      <c r="L85" s="5">
        <f t="shared" si="25"/>
        <v>63.946819785707206</v>
      </c>
      <c r="M85" s="5">
        <f t="shared" si="26"/>
        <v>4.7192622105240094</v>
      </c>
      <c r="N85" s="7">
        <f t="shared" si="27"/>
        <v>0.82695616315153597</v>
      </c>
      <c r="O85" s="7">
        <f t="shared" si="28"/>
        <v>6.6269561631515357</v>
      </c>
      <c r="P85" s="4">
        <v>10</v>
      </c>
      <c r="Q85" s="10">
        <f>P85/SUM(P71:P89)</f>
        <v>5.5555555555555552E-2</v>
      </c>
      <c r="R85" s="7">
        <f t="shared" si="29"/>
        <v>5.5303920507636466</v>
      </c>
    </row>
    <row r="86" spans="2:18" x14ac:dyDescent="0.25">
      <c r="E86" s="5">
        <f t="shared" si="20"/>
        <v>70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62.911695121711375</v>
      </c>
      <c r="K86" s="5">
        <f t="shared" si="24"/>
        <v>4.0924347295780743</v>
      </c>
      <c r="L86" s="5">
        <f t="shared" si="25"/>
        <v>63.044661987380181</v>
      </c>
      <c r="M86" s="5">
        <f t="shared" si="26"/>
        <v>3.7218729655239469</v>
      </c>
      <c r="N86" s="7">
        <f t="shared" si="27"/>
        <v>0.56740775187112624</v>
      </c>
      <c r="O86" s="7">
        <f t="shared" si="28"/>
        <v>6.3674077518711263</v>
      </c>
      <c r="P86" s="4">
        <v>10</v>
      </c>
      <c r="Q86" s="10">
        <f>P86/SUM(P71:P89)</f>
        <v>5.5555555555555552E-2</v>
      </c>
      <c r="R86" s="7">
        <f t="shared" si="29"/>
        <v>5.1649155275240597</v>
      </c>
    </row>
    <row r="87" spans="2:18" x14ac:dyDescent="0.25">
      <c r="E87" s="5">
        <f t="shared" si="20"/>
        <v>70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62.308738567135016</v>
      </c>
      <c r="K87" s="5">
        <f t="shared" si="24"/>
        <v>2.7993902255224765</v>
      </c>
      <c r="L87" s="5">
        <f t="shared" si="25"/>
        <v>62.371591990763946</v>
      </c>
      <c r="M87" s="5">
        <f t="shared" si="26"/>
        <v>2.5724394580207774</v>
      </c>
      <c r="N87" s="7">
        <f t="shared" si="27"/>
        <v>0.3111265302445681</v>
      </c>
      <c r="O87" s="7">
        <f t="shared" si="28"/>
        <v>6.1111265302445679</v>
      </c>
      <c r="P87" s="4">
        <v>10</v>
      </c>
      <c r="Q87" s="10">
        <f>P87/SUM(P71:P89)</f>
        <v>5.5555555555555552E-2</v>
      </c>
      <c r="R87" s="7">
        <f t="shared" si="29"/>
        <v>4.8517549130202742</v>
      </c>
    </row>
    <row r="88" spans="2:18" x14ac:dyDescent="0.25">
      <c r="E88" s="5">
        <f t="shared" si="20"/>
        <v>70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61.939477099230189</v>
      </c>
      <c r="K88" s="5">
        <f t="shared" si="24"/>
        <v>1.4212876660241787</v>
      </c>
      <c r="L88" s="5">
        <f t="shared" si="25"/>
        <v>61.955781666892506</v>
      </c>
      <c r="M88" s="5">
        <f t="shared" si="26"/>
        <v>1.3145008713343489</v>
      </c>
      <c r="N88" s="7">
        <f t="shared" si="27"/>
        <v>0.10518048174092848</v>
      </c>
      <c r="O88" s="7">
        <f t="shared" si="28"/>
        <v>5.9051804817409286</v>
      </c>
      <c r="P88" s="4">
        <v>10</v>
      </c>
      <c r="Q88" s="10">
        <f>P88/SUM(P71:P89)</f>
        <v>5.5555555555555552E-2</v>
      </c>
      <c r="R88" s="7">
        <f t="shared" si="29"/>
        <v>4.6259483225548026</v>
      </c>
    </row>
    <row r="89" spans="2:18" x14ac:dyDescent="0.25">
      <c r="E89" s="5">
        <f t="shared" si="20"/>
        <v>70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61.815130540843853</v>
      </c>
      <c r="K89" s="5">
        <f t="shared" si="24"/>
        <v>1.002768017151391E-15</v>
      </c>
      <c r="L89" s="5">
        <f t="shared" si="25"/>
        <v>61.815130540843853</v>
      </c>
      <c r="M89" s="5">
        <f t="shared" si="26"/>
        <v>9.2945488767534569E-16</v>
      </c>
      <c r="N89" s="7">
        <f t="shared" si="27"/>
        <v>2.7922683735542771E-17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4.5229469612108337</v>
      </c>
    </row>
    <row r="90" spans="2:18" x14ac:dyDescent="0.25">
      <c r="R90" s="7">
        <f>SUMPRODUCT(Q71:Q89,R71:R89)</f>
        <v>6.6544235214028644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70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78.754621297468645</v>
      </c>
      <c r="K94" s="5">
        <f>I94</f>
        <v>0</v>
      </c>
      <c r="L94" s="5">
        <f>SQRT(J94^2+K94^2)</f>
        <v>78.754621297468645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7.3414865671642184</v>
      </c>
    </row>
    <row r="95" spans="2:18" x14ac:dyDescent="0.25">
      <c r="E95" s="5">
        <f t="shared" si="30"/>
        <v>70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78.621618928432923</v>
      </c>
      <c r="K95" s="5">
        <f t="shared" ref="K95:K112" si="34">I95</f>
        <v>1.5202240344695284</v>
      </c>
      <c r="L95" s="5">
        <f t="shared" ref="L95:L112" si="35">SQRT(J95^2+K95^2)</f>
        <v>78.636315046183981</v>
      </c>
      <c r="M95" s="5">
        <f t="shared" ref="M95:M112" si="36">ATAN(K95/J95)*180/PI()</f>
        <v>1.1077305383911991</v>
      </c>
      <c r="N95" s="7">
        <f t="shared" ref="N95:N112" si="37">$K$2*M95+$K$3*M95*M95+$K$4*M95*M95*M95</f>
        <v>8.0468409560890602E-2</v>
      </c>
      <c r="O95" s="7">
        <f t="shared" ref="O95:O112" si="38">N95+$E$4</f>
        <v>5.8804684095608906</v>
      </c>
      <c r="P95" s="4">
        <v>10</v>
      </c>
      <c r="Q95" s="10">
        <f>P95/SUM(P94:P112)</f>
        <v>5.5555555555555552E-2</v>
      </c>
      <c r="R95" s="7">
        <f t="shared" ref="R95:R112" si="39">O95*(L95^2/E95^2)</f>
        <v>7.4209951732941031</v>
      </c>
    </row>
    <row r="96" spans="2:18" x14ac:dyDescent="0.25">
      <c r="E96" s="5">
        <f t="shared" si="30"/>
        <v>70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78.22665303100645</v>
      </c>
      <c r="K96" s="5">
        <f t="shared" si="34"/>
        <v>2.9942568309221795</v>
      </c>
      <c r="L96" s="5">
        <f t="shared" si="35"/>
        <v>78.283937167231144</v>
      </c>
      <c r="M96" s="5">
        <f t="shared" si="36"/>
        <v>2.1920223161579124</v>
      </c>
      <c r="N96" s="7">
        <f t="shared" si="37"/>
        <v>0.23954245861898377</v>
      </c>
      <c r="O96" s="7">
        <f t="shared" si="38"/>
        <v>6.0395424586189836</v>
      </c>
      <c r="P96" s="4">
        <v>10</v>
      </c>
      <c r="Q96" s="10">
        <f>P96/SUM(P94:P112)</f>
        <v>5.5555555555555552E-2</v>
      </c>
      <c r="R96" s="7">
        <f t="shared" si="39"/>
        <v>7.5535877383829151</v>
      </c>
    </row>
    <row r="97" spans="5:18" x14ac:dyDescent="0.25">
      <c r="E97" s="5">
        <f t="shared" si="30"/>
        <v>70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77.581724444120141</v>
      </c>
      <c r="K97" s="5">
        <f t="shared" si="34"/>
        <v>4.3773106487343245</v>
      </c>
      <c r="L97" s="5">
        <f t="shared" si="35"/>
        <v>77.705114479285797</v>
      </c>
      <c r="M97" s="5">
        <f t="shared" si="36"/>
        <v>3.2293146118579825</v>
      </c>
      <c r="N97" s="7">
        <f t="shared" si="37"/>
        <v>0.45094242023160863</v>
      </c>
      <c r="O97" s="7">
        <f t="shared" si="38"/>
        <v>6.2509424202316088</v>
      </c>
      <c r="P97" s="4">
        <v>10</v>
      </c>
      <c r="Q97" s="10">
        <f>P97/SUM(P94:P112)</f>
        <v>5.5555555555555552E-2</v>
      </c>
      <c r="R97" s="7">
        <f t="shared" si="39"/>
        <v>7.7028001050579977</v>
      </c>
    </row>
    <row r="98" spans="5:18" x14ac:dyDescent="0.25">
      <c r="E98" s="5">
        <f t="shared" si="30"/>
        <v>70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76.706428996536914</v>
      </c>
      <c r="K98" s="5">
        <f t="shared" si="34"/>
        <v>5.6273620975107432</v>
      </c>
      <c r="L98" s="5">
        <f t="shared" si="35"/>
        <v>76.912570192246591</v>
      </c>
      <c r="M98" s="5">
        <f t="shared" si="36"/>
        <v>4.195835091827723</v>
      </c>
      <c r="N98" s="7">
        <f t="shared" si="37"/>
        <v>0.68729743517426489</v>
      </c>
      <c r="O98" s="7">
        <f t="shared" si="38"/>
        <v>6.4872974351742645</v>
      </c>
      <c r="P98" s="4">
        <v>10</v>
      </c>
      <c r="Q98" s="10">
        <f>P98/SUM(P94:P112)</f>
        <v>5.5555555555555552E-2</v>
      </c>
      <c r="R98" s="7">
        <f t="shared" si="39"/>
        <v>7.8318142600109502</v>
      </c>
    </row>
    <row r="99" spans="5:18" x14ac:dyDescent="0.25">
      <c r="E99" s="5">
        <f t="shared" si="30"/>
        <v>70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75.627362097510741</v>
      </c>
      <c r="K99" s="5">
        <f t="shared" si="34"/>
        <v>6.7064289965369177</v>
      </c>
      <c r="L99" s="5">
        <f t="shared" si="35"/>
        <v>75.924133763340336</v>
      </c>
      <c r="M99" s="5">
        <f t="shared" si="36"/>
        <v>5.0675785598916994</v>
      </c>
      <c r="N99" s="7">
        <f t="shared" si="37"/>
        <v>0.92324289794302827</v>
      </c>
      <c r="O99" s="7">
        <f t="shared" si="38"/>
        <v>6.7232428979430283</v>
      </c>
      <c r="P99" s="4">
        <v>10</v>
      </c>
      <c r="Q99" s="10">
        <f>P99/SUM(P94:P112)</f>
        <v>5.5555555555555552E-2</v>
      </c>
      <c r="R99" s="7">
        <f t="shared" si="39"/>
        <v>7.9093794837953171</v>
      </c>
    </row>
    <row r="100" spans="5:18" x14ac:dyDescent="0.25">
      <c r="E100" s="5">
        <f t="shared" si="30"/>
        <v>70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74.377310648734323</v>
      </c>
      <c r="K100" s="5">
        <f t="shared" si="34"/>
        <v>7.5817244441201339</v>
      </c>
      <c r="L100" s="5">
        <f t="shared" si="35"/>
        <v>74.762737275228872</v>
      </c>
      <c r="M100" s="5">
        <f t="shared" si="36"/>
        <v>5.8203974865054544</v>
      </c>
      <c r="N100" s="7">
        <f t="shared" si="37"/>
        <v>1.1376263547664647</v>
      </c>
      <c r="O100" s="7">
        <f t="shared" si="38"/>
        <v>6.9376263547664649</v>
      </c>
      <c r="P100" s="4">
        <v>10</v>
      </c>
      <c r="Q100" s="10">
        <f>P100/SUM(P94:P112)</f>
        <v>5.5555555555555552E-2</v>
      </c>
      <c r="R100" s="7">
        <f t="shared" si="39"/>
        <v>7.9138026060554854</v>
      </c>
    </row>
    <row r="101" spans="5:18" x14ac:dyDescent="0.25">
      <c r="E101" s="5">
        <f t="shared" si="30"/>
        <v>70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72.994256830922183</v>
      </c>
      <c r="K101" s="5">
        <f t="shared" si="34"/>
        <v>8.2266530310064461</v>
      </c>
      <c r="L101" s="5">
        <f t="shared" si="35"/>
        <v>73.456377193482652</v>
      </c>
      <c r="M101" s="5">
        <f t="shared" si="36"/>
        <v>6.4302576571383145</v>
      </c>
      <c r="N101" s="7">
        <f t="shared" si="37"/>
        <v>1.3145641423982646</v>
      </c>
      <c r="O101" s="7">
        <f t="shared" si="38"/>
        <v>7.1145641423982644</v>
      </c>
      <c r="P101" s="4">
        <v>10</v>
      </c>
      <c r="Q101" s="10">
        <f>P101/SUM(P94:P112)</f>
        <v>5.5555555555555552E-2</v>
      </c>
      <c r="R101" s="7">
        <f t="shared" si="39"/>
        <v>7.8344990123336258</v>
      </c>
    </row>
    <row r="102" spans="5:18" x14ac:dyDescent="0.25">
      <c r="E102" s="5">
        <f t="shared" si="30"/>
        <v>70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71.520224034469535</v>
      </c>
      <c r="K102" s="5">
        <f t="shared" si="34"/>
        <v>8.6216189284329232</v>
      </c>
      <c r="L102" s="5">
        <f t="shared" si="35"/>
        <v>72.0380091263482</v>
      </c>
      <c r="M102" s="5">
        <f t="shared" si="36"/>
        <v>6.8737229561996651</v>
      </c>
      <c r="N102" s="7">
        <f t="shared" si="37"/>
        <v>1.4432643815728818</v>
      </c>
      <c r="O102" s="7">
        <f t="shared" si="38"/>
        <v>7.2432643815728817</v>
      </c>
      <c r="P102" s="4">
        <v>10</v>
      </c>
      <c r="Q102" s="10">
        <f>P102/SUM(P94:P112)</f>
        <v>5.5555555555555552E-2</v>
      </c>
      <c r="R102" s="7">
        <f t="shared" si="39"/>
        <v>7.6711709551272875</v>
      </c>
    </row>
    <row r="103" spans="5:18" x14ac:dyDescent="0.25">
      <c r="E103" s="5">
        <f t="shared" si="30"/>
        <v>70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70</v>
      </c>
      <c r="K103" s="5">
        <f t="shared" si="34"/>
        <v>8.7546212974686508</v>
      </c>
      <c r="L103" s="5">
        <f t="shared" si="35"/>
        <v>70.545328648055019</v>
      </c>
      <c r="M103" s="5">
        <f t="shared" si="36"/>
        <v>7.128740708483809</v>
      </c>
      <c r="N103" s="7">
        <f t="shared" si="37"/>
        <v>1.5167925584472517</v>
      </c>
      <c r="O103" s="7">
        <f t="shared" si="38"/>
        <v>7.3167925584472515</v>
      </c>
      <c r="P103" s="4">
        <v>10</v>
      </c>
      <c r="Q103" s="10">
        <f>P103/SUM(P94:P112)</f>
        <v>5.5555555555555552E-2</v>
      </c>
      <c r="R103" s="7">
        <f t="shared" si="39"/>
        <v>7.4312382350447326</v>
      </c>
    </row>
    <row r="104" spans="5:18" x14ac:dyDescent="0.25">
      <c r="E104" s="5">
        <f t="shared" si="30"/>
        <v>70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68.479775965530479</v>
      </c>
      <c r="K104" s="5">
        <f t="shared" si="34"/>
        <v>8.6216189284329232</v>
      </c>
      <c r="L104" s="5">
        <f t="shared" si="35"/>
        <v>69.020374015477188</v>
      </c>
      <c r="M104" s="5">
        <f t="shared" si="36"/>
        <v>7.1757960526222719</v>
      </c>
      <c r="N104" s="7">
        <f t="shared" si="37"/>
        <v>1.5302988073951664</v>
      </c>
      <c r="O104" s="7">
        <f t="shared" si="38"/>
        <v>7.3302988073951667</v>
      </c>
      <c r="P104" s="4">
        <v>10</v>
      </c>
      <c r="Q104" s="10">
        <f>P104/SUM(P94:P112)</f>
        <v>5.5555555555555552E-2</v>
      </c>
      <c r="R104" s="7">
        <f t="shared" si="39"/>
        <v>7.1265644156257197</v>
      </c>
    </row>
    <row r="105" spans="5:18" x14ac:dyDescent="0.25">
      <c r="E105" s="5">
        <f t="shared" si="30"/>
        <v>70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67.005743169077817</v>
      </c>
      <c r="K105" s="5">
        <f t="shared" si="34"/>
        <v>8.2266530310064461</v>
      </c>
      <c r="L105" s="5">
        <f t="shared" si="35"/>
        <v>67.508869326429888</v>
      </c>
      <c r="M105" s="5">
        <f t="shared" si="36"/>
        <v>6.9994796380123416</v>
      </c>
      <c r="N105" s="7">
        <f t="shared" si="37"/>
        <v>1.4795869421543704</v>
      </c>
      <c r="O105" s="7">
        <f t="shared" si="38"/>
        <v>7.2795869421543706</v>
      </c>
      <c r="P105" s="4">
        <v>10</v>
      </c>
      <c r="Q105" s="10">
        <f>P105/SUM(P94:P112)</f>
        <v>5.5555555555555552E-2</v>
      </c>
      <c r="R105" s="7">
        <f t="shared" si="39"/>
        <v>6.7706805831175387</v>
      </c>
    </row>
    <row r="106" spans="5:18" x14ac:dyDescent="0.25">
      <c r="E106" s="5">
        <f t="shared" si="30"/>
        <v>70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65.622689351265677</v>
      </c>
      <c r="K106" s="5">
        <f t="shared" si="34"/>
        <v>7.5817244441201348</v>
      </c>
      <c r="L106" s="5">
        <f t="shared" si="35"/>
        <v>66.059215127333189</v>
      </c>
      <c r="M106" s="5">
        <f t="shared" si="36"/>
        <v>6.5904537620876216</v>
      </c>
      <c r="N106" s="7">
        <f t="shared" si="37"/>
        <v>1.3611261460923889</v>
      </c>
      <c r="O106" s="7">
        <f t="shared" si="38"/>
        <v>7.1611261460923892</v>
      </c>
      <c r="P106" s="4">
        <v>10</v>
      </c>
      <c r="Q106" s="10">
        <f>P106/SUM(P94:P112)</f>
        <v>5.5555555555555552E-2</v>
      </c>
      <c r="R106" s="7">
        <f t="shared" si="39"/>
        <v>6.3775234297806556</v>
      </c>
    </row>
    <row r="107" spans="5:18" x14ac:dyDescent="0.25">
      <c r="E107" s="5">
        <f t="shared" si="30"/>
        <v>70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64.372637902489259</v>
      </c>
      <c r="K107" s="5">
        <f t="shared" si="34"/>
        <v>6.7064289965369177</v>
      </c>
      <c r="L107" s="5">
        <f t="shared" si="35"/>
        <v>64.721037541209029</v>
      </c>
      <c r="M107" s="5">
        <f t="shared" si="36"/>
        <v>5.947695911040765</v>
      </c>
      <c r="N107" s="7">
        <f t="shared" si="37"/>
        <v>1.1744330423479221</v>
      </c>
      <c r="O107" s="7">
        <f t="shared" si="38"/>
        <v>6.9744330423479219</v>
      </c>
      <c r="P107" s="4">
        <v>10</v>
      </c>
      <c r="Q107" s="10">
        <f>P107/SUM(P94:P112)</f>
        <v>5.5555555555555552E-2</v>
      </c>
      <c r="R107" s="7">
        <f t="shared" si="39"/>
        <v>5.9621619808061705</v>
      </c>
    </row>
    <row r="108" spans="5:18" x14ac:dyDescent="0.25">
      <c r="E108" s="5">
        <f t="shared" si="30"/>
        <v>70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63.293571003463086</v>
      </c>
      <c r="K108" s="5">
        <f t="shared" si="34"/>
        <v>5.627362097510745</v>
      </c>
      <c r="L108" s="5">
        <f t="shared" si="35"/>
        <v>63.543239880784512</v>
      </c>
      <c r="M108" s="5">
        <f t="shared" si="36"/>
        <v>5.0807457117250872</v>
      </c>
      <c r="N108" s="7">
        <f t="shared" si="37"/>
        <v>0.92692630272356302</v>
      </c>
      <c r="O108" s="7">
        <f t="shared" si="38"/>
        <v>6.7269263027235624</v>
      </c>
      <c r="P108" s="4">
        <v>10</v>
      </c>
      <c r="Q108" s="10">
        <f>P108/SUM(P94:P112)</f>
        <v>5.5555555555555552E-2</v>
      </c>
      <c r="R108" s="7">
        <f t="shared" si="39"/>
        <v>5.5431840491449877</v>
      </c>
    </row>
    <row r="109" spans="5:18" x14ac:dyDescent="0.25">
      <c r="E109" s="5">
        <f t="shared" si="30"/>
        <v>70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62.418275555879866</v>
      </c>
      <c r="K109" s="5">
        <f t="shared" si="34"/>
        <v>4.3773106487343245</v>
      </c>
      <c r="L109" s="5">
        <f t="shared" si="35"/>
        <v>62.571574791475989</v>
      </c>
      <c r="M109" s="5">
        <f t="shared" si="36"/>
        <v>4.0115091752747114</v>
      </c>
      <c r="N109" s="7">
        <f t="shared" si="37"/>
        <v>0.63984923833303509</v>
      </c>
      <c r="O109" s="7">
        <f t="shared" si="38"/>
        <v>6.4398492383330348</v>
      </c>
      <c r="P109" s="4">
        <v>10</v>
      </c>
      <c r="Q109" s="10">
        <f>P109/SUM(P94:P112)</f>
        <v>5.5555555555555552E-2</v>
      </c>
      <c r="R109" s="7">
        <f t="shared" si="39"/>
        <v>5.14557355848273</v>
      </c>
    </row>
    <row r="110" spans="5:18" x14ac:dyDescent="0.25">
      <c r="E110" s="5">
        <f t="shared" si="30"/>
        <v>70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61.77334696899355</v>
      </c>
      <c r="K110" s="5">
        <f t="shared" si="34"/>
        <v>2.9942568309221813</v>
      </c>
      <c r="L110" s="5">
        <f t="shared" si="35"/>
        <v>61.845872697546994</v>
      </c>
      <c r="M110" s="5">
        <f t="shared" si="36"/>
        <v>2.7750497236359122</v>
      </c>
      <c r="N110" s="7">
        <f t="shared" si="37"/>
        <v>0.35217680262169487</v>
      </c>
      <c r="O110" s="7">
        <f t="shared" si="38"/>
        <v>6.1521768026216943</v>
      </c>
      <c r="P110" s="4">
        <v>10</v>
      </c>
      <c r="Q110" s="10">
        <f>P110/SUM(P94:P112)</f>
        <v>5.5555555555555552E-2</v>
      </c>
      <c r="R110" s="7">
        <f t="shared" si="39"/>
        <v>4.8023540188140306</v>
      </c>
    </row>
    <row r="111" spans="5:18" x14ac:dyDescent="0.25">
      <c r="E111" s="5">
        <f t="shared" si="30"/>
        <v>70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61.378381071567077</v>
      </c>
      <c r="K111" s="5">
        <f t="shared" si="34"/>
        <v>1.5202240344695279</v>
      </c>
      <c r="L111" s="5">
        <f t="shared" si="35"/>
        <v>61.397204692734036</v>
      </c>
      <c r="M111" s="5">
        <f t="shared" si="36"/>
        <v>1.4188157933961303</v>
      </c>
      <c r="N111" s="7">
        <f t="shared" si="37"/>
        <v>0.11870668864308476</v>
      </c>
      <c r="O111" s="7">
        <f t="shared" si="38"/>
        <v>5.9187066886430841</v>
      </c>
      <c r="P111" s="4">
        <v>10</v>
      </c>
      <c r="Q111" s="10">
        <f>P111/SUM(P94:P112)</f>
        <v>5.5555555555555552E-2</v>
      </c>
      <c r="R111" s="7">
        <f t="shared" si="39"/>
        <v>4.5533175177175584</v>
      </c>
    </row>
    <row r="112" spans="5:18" x14ac:dyDescent="0.25">
      <c r="E112" s="5">
        <f t="shared" si="30"/>
        <v>70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61.245378702531347</v>
      </c>
      <c r="K112" s="5">
        <f t="shared" si="34"/>
        <v>1.0725710755903815E-15</v>
      </c>
      <c r="L112" s="5">
        <f t="shared" si="35"/>
        <v>61.245378702531347</v>
      </c>
      <c r="M112" s="5">
        <f t="shared" si="36"/>
        <v>1.0034029858418703E-15</v>
      </c>
      <c r="N112" s="7">
        <f t="shared" si="37"/>
        <v>3.0144232500661513E-17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4.4399549371460383</v>
      </c>
    </row>
    <row r="113" spans="2:18" x14ac:dyDescent="0.25">
      <c r="R113" s="7">
        <f>SUMPRODUCT(Q94:Q112,R94:R112)</f>
        <v>6.7467426597081639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70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79.20590011076132</v>
      </c>
      <c r="K117" s="5">
        <f>I117</f>
        <v>0</v>
      </c>
      <c r="L117" s="5">
        <f>SQRT(J117^2+K117^2)</f>
        <v>79.20590011076132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7.4258638268702493</v>
      </c>
    </row>
    <row r="118" spans="2:18" x14ac:dyDescent="0.25">
      <c r="E118" s="5">
        <f t="shared" si="40"/>
        <v>70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79.06604180253369</v>
      </c>
      <c r="K118" s="5">
        <f t="shared" ref="K118:K135" si="44">I118</f>
        <v>1.5985877780174951</v>
      </c>
      <c r="L118" s="5">
        <f t="shared" ref="L118:L135" si="45">SQRT(J118^2+K118^2)</f>
        <v>79.082200583974839</v>
      </c>
      <c r="M118" s="5">
        <f t="shared" ref="M118:M135" si="46">ATAN(K118/J118)*180/PI()</f>
        <v>1.1582703948074138</v>
      </c>
      <c r="N118" s="7">
        <f t="shared" ref="N118:N135" si="47">$K$2*M118+$K$3*M118*M118+$K$4*M118*M118*M118</f>
        <v>8.6246591947702067E-2</v>
      </c>
      <c r="O118" s="7">
        <f t="shared" ref="O118:O135" si="48">N118+$E$4</f>
        <v>5.8862465919477023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7.5127660229973614</v>
      </c>
    </row>
    <row r="119" spans="2:18" x14ac:dyDescent="0.25">
      <c r="E119" s="5">
        <f t="shared" si="40"/>
        <v>70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78.650716401774588</v>
      </c>
      <c r="K119" s="5">
        <f t="shared" si="44"/>
        <v>3.1486032753243753</v>
      </c>
      <c r="L119" s="5">
        <f t="shared" si="45"/>
        <v>78.713714771301184</v>
      </c>
      <c r="M119" s="5">
        <f t="shared" si="46"/>
        <v>2.2924826127122326</v>
      </c>
      <c r="N119" s="7">
        <f t="shared" si="47"/>
        <v>0.25772111951456766</v>
      </c>
      <c r="O119" s="7">
        <f t="shared" si="48"/>
        <v>6.0577211195145679</v>
      </c>
      <c r="P119" s="4">
        <v>10</v>
      </c>
      <c r="Q119" s="10">
        <f>P119/SUM(P117:P135)</f>
        <v>5.5555555555555552E-2</v>
      </c>
      <c r="R119" s="7">
        <f t="shared" si="49"/>
        <v>7.6597397332733159</v>
      </c>
    </row>
    <row r="120" spans="2:18" x14ac:dyDescent="0.25">
      <c r="E120" s="5">
        <f t="shared" si="40"/>
        <v>70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77.972543360621273</v>
      </c>
      <c r="K120" s="5">
        <f t="shared" si="44"/>
        <v>4.6029500553806582</v>
      </c>
      <c r="L120" s="5">
        <f t="shared" si="45"/>
        <v>78.1082880835081</v>
      </c>
      <c r="M120" s="5">
        <f t="shared" si="46"/>
        <v>3.3784186438725743</v>
      </c>
      <c r="N120" s="7">
        <f t="shared" si="47"/>
        <v>0.48523452003479128</v>
      </c>
      <c r="O120" s="7">
        <f t="shared" si="48"/>
        <v>6.2852345200347912</v>
      </c>
      <c r="P120" s="4">
        <v>10</v>
      </c>
      <c r="Q120" s="10">
        <f>P120/SUM(P117:P135)</f>
        <v>5.5555555555555552E-2</v>
      </c>
      <c r="R120" s="7">
        <f t="shared" si="49"/>
        <v>7.8256360446088671</v>
      </c>
    </row>
    <row r="121" spans="2:18" x14ac:dyDescent="0.25">
      <c r="E121" s="5">
        <f t="shared" si="40"/>
        <v>70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77.052128623757085</v>
      </c>
      <c r="K121" s="5">
        <f t="shared" si="44"/>
        <v>5.9174385272093142</v>
      </c>
      <c r="L121" s="5">
        <f t="shared" si="45"/>
        <v>77.279017877916303</v>
      </c>
      <c r="M121" s="5">
        <f t="shared" si="46"/>
        <v>4.3915730438679565</v>
      </c>
      <c r="N121" s="7">
        <f t="shared" si="47"/>
        <v>0.73872336771372715</v>
      </c>
      <c r="O121" s="7">
        <f t="shared" si="48"/>
        <v>6.5387233677137271</v>
      </c>
      <c r="P121" s="4">
        <v>10</v>
      </c>
      <c r="Q121" s="10">
        <f>P121/SUM(P117:P135)</f>
        <v>5.5555555555555552E-2</v>
      </c>
      <c r="R121" s="7">
        <f t="shared" si="49"/>
        <v>7.9692980987339785</v>
      </c>
    </row>
    <row r="122" spans="2:18" x14ac:dyDescent="0.25">
      <c r="E122" s="5">
        <f t="shared" si="40"/>
        <v>70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75.917438527209313</v>
      </c>
      <c r="K122" s="5">
        <f t="shared" si="44"/>
        <v>7.0521286237570919</v>
      </c>
      <c r="L122" s="5">
        <f t="shared" si="45"/>
        <v>76.244278412603649</v>
      </c>
      <c r="M122" s="5">
        <f t="shared" si="46"/>
        <v>5.3070941264967484</v>
      </c>
      <c r="N122" s="7">
        <f t="shared" si="47"/>
        <v>0.99067357600180084</v>
      </c>
      <c r="O122" s="7">
        <f t="shared" si="48"/>
        <v>6.7906735760018009</v>
      </c>
      <c r="P122" s="4">
        <v>10</v>
      </c>
      <c r="Q122" s="10">
        <f>P122/SUM(P117:P135)</f>
        <v>5.5555555555555552E-2</v>
      </c>
      <c r="R122" s="7">
        <f t="shared" si="49"/>
        <v>8.0562195228252325</v>
      </c>
    </row>
    <row r="123" spans="2:18" x14ac:dyDescent="0.25">
      <c r="E123" s="5">
        <f t="shared" si="40"/>
        <v>70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74.60295005538066</v>
      </c>
      <c r="K123" s="5">
        <f t="shared" si="44"/>
        <v>7.9725433606212786</v>
      </c>
      <c r="L123" s="5">
        <f t="shared" si="45"/>
        <v>75.027738901039839</v>
      </c>
      <c r="M123" s="5">
        <f t="shared" si="46"/>
        <v>6.0998389958666959</v>
      </c>
      <c r="N123" s="7">
        <f t="shared" si="47"/>
        <v>1.2185405106105143</v>
      </c>
      <c r="O123" s="7">
        <f t="shared" si="48"/>
        <v>7.0185405106105136</v>
      </c>
      <c r="P123" s="4">
        <v>10</v>
      </c>
      <c r="Q123" s="10">
        <f>P123/SUM(P117:P135)</f>
        <v>5.5555555555555552E-2</v>
      </c>
      <c r="R123" s="7">
        <f t="shared" si="49"/>
        <v>8.062958931158505</v>
      </c>
    </row>
    <row r="124" spans="2:18" x14ac:dyDescent="0.25">
      <c r="E124" s="5">
        <f t="shared" si="40"/>
        <v>70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73.148603275324376</v>
      </c>
      <c r="K124" s="5">
        <f t="shared" si="44"/>
        <v>8.6507164017745861</v>
      </c>
      <c r="L124" s="5">
        <f t="shared" si="45"/>
        <v>73.658353602254294</v>
      </c>
      <c r="M124" s="5">
        <f t="shared" si="46"/>
        <v>6.7445994308204984</v>
      </c>
      <c r="N124" s="7">
        <f t="shared" si="47"/>
        <v>1.4058673800557131</v>
      </c>
      <c r="O124" s="7">
        <f t="shared" si="48"/>
        <v>7.2058673800557127</v>
      </c>
      <c r="P124" s="4">
        <v>10</v>
      </c>
      <c r="Q124" s="10">
        <f>P124/SUM(P117:P135)</f>
        <v>5.5555555555555552E-2</v>
      </c>
      <c r="R124" s="7">
        <f t="shared" si="49"/>
        <v>7.9787379144143831</v>
      </c>
    </row>
    <row r="125" spans="2:18" x14ac:dyDescent="0.25">
      <c r="E125" s="5">
        <f t="shared" si="40"/>
        <v>70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71.598587778017489</v>
      </c>
      <c r="K125" s="5">
        <f t="shared" si="44"/>
        <v>9.0660418025336913</v>
      </c>
      <c r="L125" s="5">
        <f t="shared" si="45"/>
        <v>72.170290880470773</v>
      </c>
      <c r="M125" s="5">
        <f t="shared" si="46"/>
        <v>7.2165692902949186</v>
      </c>
      <c r="N125" s="7">
        <f t="shared" si="47"/>
        <v>1.5419839220449925</v>
      </c>
      <c r="O125" s="7">
        <f t="shared" si="48"/>
        <v>7.3419839220449923</v>
      </c>
      <c r="P125" s="4">
        <v>10</v>
      </c>
      <c r="Q125" s="10">
        <f>P125/SUM(P117:P135)</f>
        <v>5.5555555555555552E-2</v>
      </c>
      <c r="R125" s="7">
        <f t="shared" si="49"/>
        <v>7.8043054817325492</v>
      </c>
    </row>
    <row r="126" spans="2:18" x14ac:dyDescent="0.25">
      <c r="E126" s="5">
        <f t="shared" si="40"/>
        <v>70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70</v>
      </c>
      <c r="K126" s="5">
        <f t="shared" si="44"/>
        <v>9.2059001107613181</v>
      </c>
      <c r="L126" s="5">
        <f t="shared" si="45"/>
        <v>70.602752048693645</v>
      </c>
      <c r="M126" s="5">
        <f t="shared" si="46"/>
        <v>7.4921354493885364</v>
      </c>
      <c r="N126" s="7">
        <f t="shared" si="47"/>
        <v>1.6204524985443967</v>
      </c>
      <c r="O126" s="7">
        <f t="shared" si="48"/>
        <v>7.420452498544396</v>
      </c>
      <c r="P126" s="4">
        <v>10</v>
      </c>
      <c r="Q126" s="10">
        <f>P126/SUM(P117:P135)</f>
        <v>5.5555555555555552E-2</v>
      </c>
      <c r="R126" s="7">
        <f t="shared" si="49"/>
        <v>7.5487939143073808</v>
      </c>
    </row>
    <row r="127" spans="2:18" x14ac:dyDescent="0.25">
      <c r="E127" s="5">
        <f t="shared" si="40"/>
        <v>70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68.401412221982511</v>
      </c>
      <c r="K127" s="5">
        <f t="shared" si="44"/>
        <v>9.0660418025336913</v>
      </c>
      <c r="L127" s="5">
        <f t="shared" si="45"/>
        <v>68.999610925909323</v>
      </c>
      <c r="M127" s="5">
        <f t="shared" si="46"/>
        <v>7.5500757025398233</v>
      </c>
      <c r="N127" s="7">
        <f t="shared" si="47"/>
        <v>1.6368237968712827</v>
      </c>
      <c r="O127" s="7">
        <f t="shared" si="48"/>
        <v>7.4368237968712823</v>
      </c>
      <c r="P127" s="4">
        <v>10</v>
      </c>
      <c r="Q127" s="10">
        <f>P127/SUM(P117:P135)</f>
        <v>5.5555555555555552E-2</v>
      </c>
      <c r="R127" s="7">
        <f t="shared" si="49"/>
        <v>7.2257793466157114</v>
      </c>
    </row>
    <row r="128" spans="2:18" x14ac:dyDescent="0.25">
      <c r="E128" s="5">
        <f t="shared" si="40"/>
        <v>70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66.851396724675624</v>
      </c>
      <c r="K128" s="5">
        <f t="shared" si="44"/>
        <v>8.6507164017745879</v>
      </c>
      <c r="L128" s="5">
        <f t="shared" si="45"/>
        <v>67.408783836410393</v>
      </c>
      <c r="M128" s="5">
        <f t="shared" si="46"/>
        <v>7.3732261836649897</v>
      </c>
      <c r="N128" s="7">
        <f t="shared" si="47"/>
        <v>1.5867084245477945</v>
      </c>
      <c r="O128" s="7">
        <f t="shared" si="48"/>
        <v>7.3867084245477947</v>
      </c>
      <c r="P128" s="4">
        <v>10</v>
      </c>
      <c r="Q128" s="10">
        <f>P128/SUM(P117:P135)</f>
        <v>5.5555555555555552E-2</v>
      </c>
      <c r="R128" s="7">
        <f t="shared" si="49"/>
        <v>6.8499572340987775</v>
      </c>
    </row>
    <row r="129" spans="2:18" x14ac:dyDescent="0.25">
      <c r="E129" s="5">
        <f t="shared" si="40"/>
        <v>70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65.39704994461934</v>
      </c>
      <c r="K129" s="5">
        <f t="shared" si="44"/>
        <v>7.9725433606212794</v>
      </c>
      <c r="L129" s="5">
        <f t="shared" si="45"/>
        <v>65.88122334243667</v>
      </c>
      <c r="M129" s="5">
        <f t="shared" si="46"/>
        <v>6.9506208667701941</v>
      </c>
      <c r="N129" s="7">
        <f t="shared" si="47"/>
        <v>1.4654882547416253</v>
      </c>
      <c r="O129" s="7">
        <f t="shared" si="48"/>
        <v>7.2654882547416246</v>
      </c>
      <c r="P129" s="4">
        <v>10</v>
      </c>
      <c r="Q129" s="10">
        <f>P129/SUM(P117:P135)</f>
        <v>5.5555555555555552E-2</v>
      </c>
      <c r="R129" s="7">
        <f t="shared" si="49"/>
        <v>6.4356443355539215</v>
      </c>
    </row>
    <row r="130" spans="2:18" x14ac:dyDescent="0.25">
      <c r="E130" s="5">
        <f t="shared" si="40"/>
        <v>70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64.082561472790687</v>
      </c>
      <c r="K130" s="5">
        <f t="shared" si="44"/>
        <v>7.0521286237570919</v>
      </c>
      <c r="L130" s="5">
        <f t="shared" si="45"/>
        <v>64.469428437361003</v>
      </c>
      <c r="M130" s="5">
        <f t="shared" si="46"/>
        <v>6.2799900854410859</v>
      </c>
      <c r="N130" s="7">
        <f t="shared" si="47"/>
        <v>1.27087423695568</v>
      </c>
      <c r="O130" s="7">
        <f t="shared" si="48"/>
        <v>7.0708742369556798</v>
      </c>
      <c r="P130" s="4">
        <v>10</v>
      </c>
      <c r="Q130" s="10">
        <f>P130/SUM(P117:P135)</f>
        <v>5.5555555555555552E-2</v>
      </c>
      <c r="R130" s="7">
        <f t="shared" si="49"/>
        <v>5.997699086295702</v>
      </c>
    </row>
    <row r="131" spans="2:18" x14ac:dyDescent="0.25">
      <c r="E131" s="5">
        <f t="shared" si="40"/>
        <v>70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62.947871376242908</v>
      </c>
      <c r="K131" s="5">
        <f t="shared" si="44"/>
        <v>5.9174385272093168</v>
      </c>
      <c r="L131" s="5">
        <f t="shared" si="45"/>
        <v>63.225395131413158</v>
      </c>
      <c r="M131" s="5">
        <f t="shared" si="46"/>
        <v>5.3703293740207787</v>
      </c>
      <c r="N131" s="7">
        <f t="shared" si="47"/>
        <v>1.0086155333445164</v>
      </c>
      <c r="O131" s="7">
        <f t="shared" si="48"/>
        <v>6.8086155333445166</v>
      </c>
      <c r="P131" s="4">
        <v>10</v>
      </c>
      <c r="Q131" s="10">
        <f>P131/SUM(P117:P135)</f>
        <v>5.5555555555555552E-2</v>
      </c>
      <c r="R131" s="7">
        <f t="shared" si="49"/>
        <v>5.5545110566542224</v>
      </c>
    </row>
    <row r="132" spans="2:18" x14ac:dyDescent="0.25">
      <c r="E132" s="5">
        <f t="shared" si="40"/>
        <v>70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62.02745663937872</v>
      </c>
      <c r="K132" s="5">
        <f t="shared" si="44"/>
        <v>4.6029500553806582</v>
      </c>
      <c r="L132" s="5">
        <f t="shared" si="45"/>
        <v>62.198010630263212</v>
      </c>
      <c r="M132" s="5">
        <f t="shared" si="46"/>
        <v>4.2440414467689642</v>
      </c>
      <c r="N132" s="7">
        <f t="shared" si="47"/>
        <v>0.69986670503456883</v>
      </c>
      <c r="O132" s="7">
        <f t="shared" si="48"/>
        <v>6.4998667050345684</v>
      </c>
      <c r="P132" s="4">
        <v>10</v>
      </c>
      <c r="Q132" s="10">
        <f>P132/SUM(P117:P135)</f>
        <v>5.5555555555555552E-2</v>
      </c>
      <c r="R132" s="7">
        <f t="shared" si="49"/>
        <v>5.131701174989411</v>
      </c>
    </row>
    <row r="133" spans="2:18" x14ac:dyDescent="0.25">
      <c r="E133" s="5">
        <f t="shared" si="40"/>
        <v>70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61.349283598225412</v>
      </c>
      <c r="K133" s="5">
        <f t="shared" si="44"/>
        <v>3.1486032753243771</v>
      </c>
      <c r="L133" s="5">
        <f t="shared" si="45"/>
        <v>61.430027678659506</v>
      </c>
      <c r="M133" s="5">
        <f t="shared" si="46"/>
        <v>2.9379892516521902</v>
      </c>
      <c r="N133" s="7">
        <f t="shared" si="47"/>
        <v>0.38656950276795843</v>
      </c>
      <c r="O133" s="7">
        <f t="shared" si="48"/>
        <v>6.1865695027679584</v>
      </c>
      <c r="P133" s="4">
        <v>10</v>
      </c>
      <c r="Q133" s="10">
        <f>P133/SUM(P117:P135)</f>
        <v>5.5555555555555552E-2</v>
      </c>
      <c r="R133" s="7">
        <f t="shared" si="49"/>
        <v>4.7644770389121414</v>
      </c>
    </row>
    <row r="134" spans="2:18" x14ac:dyDescent="0.25">
      <c r="E134" s="5">
        <f t="shared" si="40"/>
        <v>70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60.93395819746631</v>
      </c>
      <c r="K134" s="5">
        <f t="shared" si="44"/>
        <v>1.5985877780174944</v>
      </c>
      <c r="L134" s="5">
        <f t="shared" si="45"/>
        <v>60.954923874077629</v>
      </c>
      <c r="M134" s="5">
        <f t="shared" si="46"/>
        <v>1.5027963232675283</v>
      </c>
      <c r="N134" s="7">
        <f t="shared" si="47"/>
        <v>0.13009895975592711</v>
      </c>
      <c r="O134" s="7">
        <f t="shared" si="48"/>
        <v>5.9300989597559273</v>
      </c>
      <c r="P134" s="4">
        <v>10</v>
      </c>
      <c r="Q134" s="10">
        <f>P134/SUM(P117:P135)</f>
        <v>5.5555555555555552E-2</v>
      </c>
      <c r="R134" s="7">
        <f t="shared" si="49"/>
        <v>4.4965916245097377</v>
      </c>
    </row>
    <row r="135" spans="2:18" x14ac:dyDescent="0.25">
      <c r="E135" s="5">
        <f t="shared" si="40"/>
        <v>70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60.79409988923868</v>
      </c>
      <c r="K135" s="5">
        <f t="shared" si="44"/>
        <v>1.1278594296742323E-15</v>
      </c>
      <c r="L135" s="5">
        <f t="shared" si="45"/>
        <v>60.79409988923868</v>
      </c>
      <c r="M135" s="5">
        <f t="shared" si="46"/>
        <v>1.0629581706464975E-15</v>
      </c>
      <c r="N135" s="7">
        <f t="shared" si="47"/>
        <v>3.1933389362562118E-17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4.374765504446497</v>
      </c>
    </row>
    <row r="136" spans="2:18" x14ac:dyDescent="0.25">
      <c r="R136" s="7">
        <f>SUMPRODUCT(Q117:Q135,R117:R135)</f>
        <v>6.8208406237410868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70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79.582885374756316</v>
      </c>
      <c r="K140" s="5">
        <f>I140</f>
        <v>0</v>
      </c>
      <c r="L140" s="5">
        <f>SQRT(J140^2+K140^2)</f>
        <v>79.582885374756316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7.4967197425541414</v>
      </c>
    </row>
    <row r="141" spans="2:18" x14ac:dyDescent="0.25">
      <c r="E141" s="5">
        <f t="shared" si="50"/>
        <v>70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79.437299813287325</v>
      </c>
      <c r="K141" s="5">
        <f t="shared" ref="K141:K158" si="54">I141</f>
        <v>1.664050582117514</v>
      </c>
      <c r="L141" s="5">
        <f t="shared" ref="L141:L158" si="55">SQRT(J141^2+K141^2)</f>
        <v>79.45472714675914</v>
      </c>
      <c r="M141" s="5">
        <f t="shared" ref="M141:M158" si="56">ATAN(K141/J141)*180/PI()</f>
        <v>1.200055050602945</v>
      </c>
      <c r="N141" s="7">
        <f t="shared" ref="N141:N158" si="57">$K$2*M141+$K$3*M141*M141+$K$4*M141*M141*M141</f>
        <v>9.1152780178150566E-2</v>
      </c>
      <c r="O141" s="7">
        <f t="shared" ref="O141:O158" si="58">N141+$E$4</f>
        <v>5.8911527801781505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7.5900333991161499</v>
      </c>
    </row>
    <row r="142" spans="2:18" x14ac:dyDescent="0.25">
      <c r="E142" s="5">
        <f t="shared" si="50"/>
        <v>70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79.004966672495726</v>
      </c>
      <c r="K142" s="5">
        <f t="shared" si="54"/>
        <v>3.2775398293476115</v>
      </c>
      <c r="L142" s="5">
        <f t="shared" si="55"/>
        <v>79.072922206373022</v>
      </c>
      <c r="M142" s="5">
        <f t="shared" si="56"/>
        <v>2.3755668593155259</v>
      </c>
      <c r="N142" s="7">
        <f t="shared" si="57"/>
        <v>0.27315513819490445</v>
      </c>
      <c r="O142" s="7">
        <f t="shared" si="58"/>
        <v>6.0731551381949043</v>
      </c>
      <c r="P142" s="4">
        <v>10</v>
      </c>
      <c r="Q142" s="10">
        <f>P142/SUM(P140:P158)</f>
        <v>5.5555555555555552E-2</v>
      </c>
      <c r="R142" s="7">
        <f t="shared" si="59"/>
        <v>7.7495033951436287</v>
      </c>
    </row>
    <row r="143" spans="2:18" x14ac:dyDescent="0.25">
      <c r="E143" s="5">
        <f t="shared" si="50"/>
        <v>70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78.299022176093331</v>
      </c>
      <c r="K143" s="5">
        <f t="shared" si="54"/>
        <v>4.7914426873781597</v>
      </c>
      <c r="L143" s="5">
        <f t="shared" si="55"/>
        <v>78.445489333414102</v>
      </c>
      <c r="M143" s="5">
        <f t="shared" si="56"/>
        <v>3.5018002135138748</v>
      </c>
      <c r="N143" s="7">
        <f t="shared" si="57"/>
        <v>0.51425908079225957</v>
      </c>
      <c r="O143" s="7">
        <f t="shared" si="58"/>
        <v>6.3142590807922598</v>
      </c>
      <c r="P143" s="4">
        <v>10</v>
      </c>
      <c r="Q143" s="10">
        <f>P143/SUM(P140:P158)</f>
        <v>5.5555555555555552E-2</v>
      </c>
      <c r="R143" s="7">
        <f t="shared" si="59"/>
        <v>7.9298006634404574</v>
      </c>
    </row>
    <row r="144" spans="2:18" x14ac:dyDescent="0.25">
      <c r="E144" s="5">
        <f t="shared" si="50"/>
        <v>70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77.340916090378201</v>
      </c>
      <c r="K144" s="5">
        <f t="shared" si="54"/>
        <v>6.1597599839397112</v>
      </c>
      <c r="L144" s="5">
        <f t="shared" si="55"/>
        <v>77.585823091326844</v>
      </c>
      <c r="M144" s="5">
        <f t="shared" si="56"/>
        <v>4.5536678715053585</v>
      </c>
      <c r="N144" s="7">
        <f t="shared" si="57"/>
        <v>0.7820542676061718</v>
      </c>
      <c r="O144" s="7">
        <f t="shared" si="58"/>
        <v>6.5820542676061713</v>
      </c>
      <c r="P144" s="4">
        <v>10</v>
      </c>
      <c r="Q144" s="10">
        <f>P144/SUM(P140:P158)</f>
        <v>5.5555555555555552E-2</v>
      </c>
      <c r="R144" s="7">
        <f t="shared" si="59"/>
        <v>8.0859326986754994</v>
      </c>
    </row>
    <row r="145" spans="5:18" x14ac:dyDescent="0.25">
      <c r="E145" s="5">
        <f t="shared" si="50"/>
        <v>70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76.159759983939708</v>
      </c>
      <c r="K145" s="5">
        <f t="shared" si="54"/>
        <v>7.3409160903782054</v>
      </c>
      <c r="L145" s="5">
        <f t="shared" si="55"/>
        <v>76.512731554018359</v>
      </c>
      <c r="M145" s="5">
        <f t="shared" si="56"/>
        <v>5.5056391093640542</v>
      </c>
      <c r="N145" s="7">
        <f t="shared" si="57"/>
        <v>1.0471779511623738</v>
      </c>
      <c r="O145" s="7">
        <f t="shared" si="58"/>
        <v>6.847177951162374</v>
      </c>
      <c r="P145" s="4">
        <v>10</v>
      </c>
      <c r="Q145" s="10">
        <f>P145/SUM(P140:P158)</f>
        <v>5.5555555555555552E-2</v>
      </c>
      <c r="R145" s="7">
        <f t="shared" si="59"/>
        <v>8.1805583842056393</v>
      </c>
    </row>
    <row r="146" spans="5:18" x14ac:dyDescent="0.25">
      <c r="E146" s="5">
        <f t="shared" si="50"/>
        <v>70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74.791442687378165</v>
      </c>
      <c r="K146" s="5">
        <f t="shared" si="54"/>
        <v>8.2990221760933345</v>
      </c>
      <c r="L146" s="5">
        <f t="shared" si="55"/>
        <v>75.250472877840849</v>
      </c>
      <c r="M146" s="5">
        <f t="shared" si="56"/>
        <v>6.331763038580716</v>
      </c>
      <c r="N146" s="7">
        <f t="shared" si="57"/>
        <v>1.2859257751853512</v>
      </c>
      <c r="O146" s="7">
        <f t="shared" si="58"/>
        <v>7.085925775185351</v>
      </c>
      <c r="P146" s="4">
        <v>10</v>
      </c>
      <c r="Q146" s="10">
        <f>P146/SUM(P140:P158)</f>
        <v>5.5555555555555552E-2</v>
      </c>
      <c r="R146" s="7">
        <f t="shared" si="59"/>
        <v>8.1887758910027149</v>
      </c>
    </row>
    <row r="147" spans="5:18" x14ac:dyDescent="0.25">
      <c r="E147" s="5">
        <f t="shared" si="50"/>
        <v>70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73.277539829347617</v>
      </c>
      <c r="K147" s="5">
        <f t="shared" si="54"/>
        <v>9.0049666724957191</v>
      </c>
      <c r="L147" s="5">
        <f t="shared" si="55"/>
        <v>73.828769922127137</v>
      </c>
      <c r="M147" s="5">
        <f t="shared" si="56"/>
        <v>7.0058665329914174</v>
      </c>
      <c r="N147" s="7">
        <f t="shared" si="57"/>
        <v>1.481428597018053</v>
      </c>
      <c r="O147" s="7">
        <f t="shared" si="58"/>
        <v>7.2814285970180528</v>
      </c>
      <c r="P147" s="4">
        <v>10</v>
      </c>
      <c r="Q147" s="10">
        <f>P147/SUM(P140:P158)</f>
        <v>5.5555555555555552E-2</v>
      </c>
      <c r="R147" s="7">
        <f t="shared" si="59"/>
        <v>8.0997530914649865</v>
      </c>
    </row>
    <row r="148" spans="5:18" x14ac:dyDescent="0.25">
      <c r="E148" s="5">
        <f t="shared" si="50"/>
        <v>70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71.664050582117511</v>
      </c>
      <c r="K148" s="5">
        <f t="shared" si="54"/>
        <v>9.4372998132873231</v>
      </c>
      <c r="L148" s="5">
        <f t="shared" si="55"/>
        <v>72.282769548504234</v>
      </c>
      <c r="M148" s="5">
        <f t="shared" si="56"/>
        <v>7.5020028685926752</v>
      </c>
      <c r="N148" s="7">
        <f t="shared" si="57"/>
        <v>1.6232440018779575</v>
      </c>
      <c r="O148" s="7">
        <f t="shared" si="58"/>
        <v>7.4232440018779577</v>
      </c>
      <c r="P148" s="4">
        <v>10</v>
      </c>
      <c r="Q148" s="10">
        <f>P148/SUM(P140:P158)</f>
        <v>5.5555555555555552E-2</v>
      </c>
      <c r="R148" s="7">
        <f t="shared" si="59"/>
        <v>7.9152971749309442</v>
      </c>
    </row>
    <row r="149" spans="5:18" x14ac:dyDescent="0.25">
      <c r="E149" s="5">
        <f t="shared" si="50"/>
        <v>70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70</v>
      </c>
      <c r="K149" s="5">
        <f t="shared" si="54"/>
        <v>9.5828853747563212</v>
      </c>
      <c r="L149" s="5">
        <f t="shared" si="55"/>
        <v>70.652895850812214</v>
      </c>
      <c r="M149" s="5">
        <f t="shared" si="56"/>
        <v>7.795242107045933</v>
      </c>
      <c r="N149" s="7">
        <f t="shared" si="57"/>
        <v>1.7055151284296366</v>
      </c>
      <c r="O149" s="7">
        <f t="shared" si="58"/>
        <v>7.5055151284296366</v>
      </c>
      <c r="P149" s="4">
        <v>10</v>
      </c>
      <c r="Q149" s="10">
        <f>P149/SUM(P140:P158)</f>
        <v>5.5555555555555552E-2</v>
      </c>
      <c r="R149" s="7">
        <f t="shared" si="59"/>
        <v>7.6461772007497908</v>
      </c>
    </row>
    <row r="150" spans="5:18" x14ac:dyDescent="0.25">
      <c r="E150" s="5">
        <f t="shared" si="50"/>
        <v>70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68.335949417882489</v>
      </c>
      <c r="K150" s="5">
        <f t="shared" si="54"/>
        <v>9.4372998132873231</v>
      </c>
      <c r="L150" s="5">
        <f t="shared" si="55"/>
        <v>68.984524428376446</v>
      </c>
      <c r="M150" s="5">
        <f t="shared" si="56"/>
        <v>7.8628999056668487</v>
      </c>
      <c r="N150" s="7">
        <f t="shared" si="57"/>
        <v>1.7242892900548277</v>
      </c>
      <c r="O150" s="7">
        <f t="shared" si="58"/>
        <v>7.5242892900548277</v>
      </c>
      <c r="P150" s="4">
        <v>10</v>
      </c>
      <c r="Q150" s="10">
        <f>P150/SUM(P140:P158)</f>
        <v>5.5555555555555552E-2</v>
      </c>
      <c r="R150" s="7">
        <f t="shared" si="59"/>
        <v>7.3075661270261723</v>
      </c>
    </row>
    <row r="151" spans="5:18" x14ac:dyDescent="0.25">
      <c r="E151" s="5">
        <f t="shared" si="50"/>
        <v>70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66.722460170652383</v>
      </c>
      <c r="K151" s="5">
        <f t="shared" si="54"/>
        <v>9.0049666724957191</v>
      </c>
      <c r="L151" s="5">
        <f t="shared" si="55"/>
        <v>67.327380136145592</v>
      </c>
      <c r="M151" s="5">
        <f t="shared" si="56"/>
        <v>7.6862841912600164</v>
      </c>
      <c r="N151" s="7">
        <f t="shared" si="57"/>
        <v>1.6751093236388885</v>
      </c>
      <c r="O151" s="7">
        <f t="shared" si="58"/>
        <v>7.4751093236388879</v>
      </c>
      <c r="P151" s="4">
        <v>10</v>
      </c>
      <c r="Q151" s="10">
        <f>P151/SUM(P140:P158)</f>
        <v>5.5555555555555552E-2</v>
      </c>
      <c r="R151" s="7">
        <f t="shared" si="59"/>
        <v>6.915202454800399</v>
      </c>
    </row>
    <row r="152" spans="5:18" x14ac:dyDescent="0.25">
      <c r="E152" s="5">
        <f t="shared" si="50"/>
        <v>70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65.208557312621835</v>
      </c>
      <c r="K152" s="5">
        <f t="shared" si="54"/>
        <v>8.2990221760933345</v>
      </c>
      <c r="L152" s="5">
        <f t="shared" si="55"/>
        <v>65.734539747934463</v>
      </c>
      <c r="M152" s="5">
        <f t="shared" si="56"/>
        <v>7.2529795273452207</v>
      </c>
      <c r="N152" s="7">
        <f t="shared" si="57"/>
        <v>1.5524037941802939</v>
      </c>
      <c r="O152" s="7">
        <f t="shared" si="58"/>
        <v>7.3524037941802938</v>
      </c>
      <c r="P152" s="4">
        <v>10</v>
      </c>
      <c r="Q152" s="10">
        <f>P152/SUM(P140:P158)</f>
        <v>5.5555555555555552E-2</v>
      </c>
      <c r="R152" s="7">
        <f t="shared" si="59"/>
        <v>6.4836643423977121</v>
      </c>
    </row>
    <row r="153" spans="5:18" x14ac:dyDescent="0.25">
      <c r="E153" s="5">
        <f t="shared" si="50"/>
        <v>70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63.840240016060285</v>
      </c>
      <c r="K153" s="5">
        <f t="shared" si="54"/>
        <v>7.3409160903782054</v>
      </c>
      <c r="L153" s="5">
        <f t="shared" si="55"/>
        <v>64.260915760313893</v>
      </c>
      <c r="M153" s="5">
        <f t="shared" si="56"/>
        <v>6.5595661624359947</v>
      </c>
      <c r="N153" s="7">
        <f t="shared" si="57"/>
        <v>1.3521520219831058</v>
      </c>
      <c r="O153" s="7">
        <f t="shared" si="58"/>
        <v>7.1521520219831061</v>
      </c>
      <c r="P153" s="4">
        <v>10</v>
      </c>
      <c r="Q153" s="10">
        <f>P153/SUM(P140:P158)</f>
        <v>5.5555555555555552E-2</v>
      </c>
      <c r="R153" s="7">
        <f t="shared" si="59"/>
        <v>6.0274619499437057</v>
      </c>
    </row>
    <row r="154" spans="5:18" x14ac:dyDescent="0.25">
      <c r="E154" s="5">
        <f t="shared" si="50"/>
        <v>70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62.659083909621799</v>
      </c>
      <c r="K154" s="5">
        <f t="shared" si="54"/>
        <v>6.1597599839397139</v>
      </c>
      <c r="L154" s="5">
        <f t="shared" si="55"/>
        <v>62.96112641505686</v>
      </c>
      <c r="M154" s="5">
        <f t="shared" si="56"/>
        <v>5.6144754881762191</v>
      </c>
      <c r="N154" s="7">
        <f t="shared" si="57"/>
        <v>1.0783468871128223</v>
      </c>
      <c r="O154" s="7">
        <f t="shared" si="58"/>
        <v>6.8783468871128219</v>
      </c>
      <c r="P154" s="4">
        <v>10</v>
      </c>
      <c r="Q154" s="10">
        <f>P154/SUM(P140:P158)</f>
        <v>5.5555555555555552E-2</v>
      </c>
      <c r="R154" s="7">
        <f t="shared" si="59"/>
        <v>5.5645874597863667</v>
      </c>
    </row>
    <row r="155" spans="5:18" x14ac:dyDescent="0.25">
      <c r="E155" s="5">
        <f t="shared" si="50"/>
        <v>70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61.700977823906669</v>
      </c>
      <c r="K155" s="5">
        <f t="shared" si="54"/>
        <v>4.7914426873781597</v>
      </c>
      <c r="L155" s="5">
        <f t="shared" si="55"/>
        <v>61.886739996970697</v>
      </c>
      <c r="M155" s="5">
        <f t="shared" si="56"/>
        <v>4.4404415905476817</v>
      </c>
      <c r="N155" s="7">
        <f t="shared" si="57"/>
        <v>0.7517187315353282</v>
      </c>
      <c r="O155" s="7">
        <f t="shared" si="58"/>
        <v>6.5517187315353276</v>
      </c>
      <c r="P155" s="4">
        <v>10</v>
      </c>
      <c r="Q155" s="10">
        <f>P155/SUM(P140:P158)</f>
        <v>5.5555555555555552E-2</v>
      </c>
      <c r="R155" s="7">
        <f t="shared" si="59"/>
        <v>5.1209952929807026</v>
      </c>
    </row>
    <row r="156" spans="5:18" x14ac:dyDescent="0.25">
      <c r="E156" s="5">
        <f t="shared" si="50"/>
        <v>70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60.995033327504281</v>
      </c>
      <c r="K156" s="5">
        <f t="shared" si="54"/>
        <v>3.2775398293476132</v>
      </c>
      <c r="L156" s="5">
        <f t="shared" si="55"/>
        <v>61.083028395425174</v>
      </c>
      <c r="M156" s="5">
        <f t="shared" si="56"/>
        <v>3.0758040578446431</v>
      </c>
      <c r="N156" s="7">
        <f t="shared" si="57"/>
        <v>0.41657484089384633</v>
      </c>
      <c r="O156" s="7">
        <f t="shared" si="58"/>
        <v>6.2165748408938466</v>
      </c>
      <c r="P156" s="4">
        <v>10</v>
      </c>
      <c r="Q156" s="10">
        <f>P156/SUM(P140:P158)</f>
        <v>5.5555555555555552E-2</v>
      </c>
      <c r="R156" s="7">
        <f t="shared" si="59"/>
        <v>4.7336506960848057</v>
      </c>
    </row>
    <row r="157" spans="5:18" x14ac:dyDescent="0.25">
      <c r="E157" s="5">
        <f t="shared" si="50"/>
        <v>70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60.562700186712675</v>
      </c>
      <c r="K157" s="5">
        <f t="shared" si="54"/>
        <v>1.6640505821175133</v>
      </c>
      <c r="L157" s="5">
        <f t="shared" si="55"/>
        <v>60.585557010276737</v>
      </c>
      <c r="M157" s="5">
        <f t="shared" si="56"/>
        <v>1.5738910664886905</v>
      </c>
      <c r="N157" s="7">
        <f t="shared" si="57"/>
        <v>0.14008766554797641</v>
      </c>
      <c r="O157" s="7">
        <f t="shared" si="58"/>
        <v>5.940087665547976</v>
      </c>
      <c r="P157" s="4">
        <v>10</v>
      </c>
      <c r="Q157" s="10">
        <f>P157/SUM(P140:P158)</f>
        <v>5.5555555555555552E-2</v>
      </c>
      <c r="R157" s="7">
        <f t="shared" si="59"/>
        <v>4.4497435739572619</v>
      </c>
    </row>
    <row r="158" spans="5:18" x14ac:dyDescent="0.25">
      <c r="E158" s="5">
        <f t="shared" si="50"/>
        <v>70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60.417114625243677</v>
      </c>
      <c r="K158" s="5">
        <f t="shared" si="54"/>
        <v>1.1740457210449119E-15</v>
      </c>
      <c r="L158" s="5">
        <f t="shared" si="55"/>
        <v>60.417114625243677</v>
      </c>
      <c r="M158" s="5">
        <f t="shared" si="56"/>
        <v>1.1133908858196442E-15</v>
      </c>
      <c r="N158" s="7">
        <f t="shared" si="57"/>
        <v>3.34484889917938E-17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4.3206777326349046</v>
      </c>
    </row>
    <row r="159" spans="5:18" x14ac:dyDescent="0.25">
      <c r="R159" s="7">
        <f>SUMPRODUCT(Q140:Q158,R140:R158)</f>
        <v>6.8831890296278591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70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79.908466076193378</v>
      </c>
      <c r="K163" s="5">
        <f>I163</f>
        <v>0</v>
      </c>
      <c r="L163" s="5">
        <f>SQRT(J163^2+K163^2)</f>
        <v>79.908466076193378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7.5581847170960925</v>
      </c>
    </row>
    <row r="164" spans="2:18" x14ac:dyDescent="0.25">
      <c r="E164" s="5">
        <f t="shared" si="60"/>
        <v>70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79.757934212293691</v>
      </c>
      <c r="K164" s="5">
        <f t="shared" ref="K164:K181" si="64">I164</f>
        <v>1.7205870776055801</v>
      </c>
      <c r="L164" s="5">
        <f t="shared" ref="L164:L181" si="65">SQRT(J164^2+K164^2)</f>
        <v>79.776490833479201</v>
      </c>
      <c r="M164" s="5">
        <f t="shared" ref="M164:M181" si="66">ATAN(K164/J164)*180/PI()</f>
        <v>1.2358280137940305</v>
      </c>
      <c r="N164" s="7">
        <f t="shared" ref="N164:N181" si="67">$K$2*M164+$K$3*M164*M164+$K$4*M164*M164*M164</f>
        <v>9.5445104672796571E-2</v>
      </c>
      <c r="O164" s="7">
        <f t="shared" ref="O164:O181" si="68">N164+$E$4</f>
        <v>5.8954451046727963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7.6572068206840811</v>
      </c>
    </row>
    <row r="165" spans="2:18" x14ac:dyDescent="0.25">
      <c r="E165" s="5">
        <f t="shared" si="60"/>
        <v>70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79.310912455106418</v>
      </c>
      <c r="K165" s="5">
        <f t="shared" si="64"/>
        <v>3.3888949875171859</v>
      </c>
      <c r="L165" s="5">
        <f t="shared" si="65"/>
        <v>79.383281890445758</v>
      </c>
      <c r="M165" s="5">
        <f t="shared" si="66"/>
        <v>2.4467167577825104</v>
      </c>
      <c r="N165" s="7">
        <f t="shared" si="67"/>
        <v>0.28665380507380822</v>
      </c>
      <c r="O165" s="7">
        <f t="shared" si="68"/>
        <v>6.0866538050738077</v>
      </c>
      <c r="P165" s="4">
        <v>10</v>
      </c>
      <c r="Q165" s="10">
        <f>P165/SUM(P163:P181)</f>
        <v>5.5555555555555552E-2</v>
      </c>
      <c r="R165" s="7">
        <f t="shared" si="69"/>
        <v>7.8278162076201223</v>
      </c>
    </row>
    <row r="166" spans="2:18" x14ac:dyDescent="0.25">
      <c r="E166" s="5">
        <f t="shared" si="60"/>
        <v>70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78.580983334519786</v>
      </c>
      <c r="K166" s="5">
        <f t="shared" si="64"/>
        <v>4.9542330380966888</v>
      </c>
      <c r="L166" s="5">
        <f t="shared" si="65"/>
        <v>78.737001256180989</v>
      </c>
      <c r="M166" s="5">
        <f t="shared" si="66"/>
        <v>3.6075069660252246</v>
      </c>
      <c r="N166" s="7">
        <f t="shared" si="67"/>
        <v>0.53957324752064351</v>
      </c>
      <c r="O166" s="7">
        <f t="shared" si="68"/>
        <v>6.3395732475206437</v>
      </c>
      <c r="P166" s="4">
        <v>10</v>
      </c>
      <c r="Q166" s="10">
        <f>P166/SUM(P163:P181)</f>
        <v>5.5555555555555552E-2</v>
      </c>
      <c r="R166" s="7">
        <f t="shared" si="69"/>
        <v>8.0208738300120146</v>
      </c>
    </row>
    <row r="167" spans="2:18" x14ac:dyDescent="0.25">
      <c r="E167" s="5">
        <f t="shared" si="60"/>
        <v>70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77.590325377500847</v>
      </c>
      <c r="K167" s="5">
        <f t="shared" si="64"/>
        <v>6.3690392247765049</v>
      </c>
      <c r="L167" s="5">
        <f t="shared" si="65"/>
        <v>77.851289345990878</v>
      </c>
      <c r="M167" s="5">
        <f t="shared" si="66"/>
        <v>4.6926308352577175</v>
      </c>
      <c r="N167" s="7">
        <f t="shared" si="67"/>
        <v>0.81969393755750963</v>
      </c>
      <c r="O167" s="7">
        <f t="shared" si="68"/>
        <v>6.6196939375575097</v>
      </c>
      <c r="P167" s="4">
        <v>10</v>
      </c>
      <c r="Q167" s="10">
        <f>P167/SUM(P163:P181)</f>
        <v>5.5555555555555552E-2</v>
      </c>
      <c r="R167" s="7">
        <f t="shared" si="69"/>
        <v>8.1879173353851993</v>
      </c>
    </row>
    <row r="168" spans="2:18" x14ac:dyDescent="0.25">
      <c r="E168" s="5">
        <f t="shared" si="60"/>
        <v>70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76.3690392247765</v>
      </c>
      <c r="K168" s="5">
        <f t="shared" si="64"/>
        <v>7.5903253775008421</v>
      </c>
      <c r="L168" s="5">
        <f t="shared" si="65"/>
        <v>76.745313807761477</v>
      </c>
      <c r="M168" s="5">
        <f t="shared" si="66"/>
        <v>5.6759915500671374</v>
      </c>
      <c r="N168" s="7">
        <f t="shared" si="67"/>
        <v>1.0960168979793417</v>
      </c>
      <c r="O168" s="7">
        <f t="shared" si="68"/>
        <v>6.8960168979793419</v>
      </c>
      <c r="P168" s="4">
        <v>10</v>
      </c>
      <c r="Q168" s="10">
        <f>P168/SUM(P163:P181)</f>
        <v>5.5555555555555552E-2</v>
      </c>
      <c r="R168" s="7">
        <f t="shared" si="69"/>
        <v>8.2890730968775674</v>
      </c>
    </row>
    <row r="169" spans="2:18" x14ac:dyDescent="0.25">
      <c r="E169" s="5">
        <f t="shared" si="60"/>
        <v>70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74.954233038096689</v>
      </c>
      <c r="K169" s="5">
        <f t="shared" si="64"/>
        <v>8.5809833345197841</v>
      </c>
      <c r="L169" s="5">
        <f t="shared" si="65"/>
        <v>75.443822313802556</v>
      </c>
      <c r="M169" s="5">
        <f t="shared" si="66"/>
        <v>6.5309578017012706</v>
      </c>
      <c r="N169" s="7">
        <f t="shared" si="67"/>
        <v>1.3438382327496039</v>
      </c>
      <c r="O169" s="7">
        <f t="shared" si="68"/>
        <v>7.1438382327496033</v>
      </c>
      <c r="P169" s="4">
        <v>10</v>
      </c>
      <c r="Q169" s="10">
        <f>P169/SUM(P163:P181)</f>
        <v>5.5555555555555552E-2</v>
      </c>
      <c r="R169" s="7">
        <f t="shared" si="69"/>
        <v>8.2981809106176456</v>
      </c>
    </row>
    <row r="170" spans="2:18" x14ac:dyDescent="0.25">
      <c r="E170" s="5">
        <f t="shared" si="60"/>
        <v>70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73.38889498751719</v>
      </c>
      <c r="K170" s="5">
        <f t="shared" si="64"/>
        <v>9.310912455106422</v>
      </c>
      <c r="L170" s="5">
        <f t="shared" si="65"/>
        <v>73.977178901573978</v>
      </c>
      <c r="M170" s="5">
        <f t="shared" si="66"/>
        <v>7.2305353808085027</v>
      </c>
      <c r="N170" s="7">
        <f t="shared" si="67"/>
        <v>1.5459824281605061</v>
      </c>
      <c r="O170" s="7">
        <f t="shared" si="68"/>
        <v>7.3459824281605055</v>
      </c>
      <c r="P170" s="4">
        <v>10</v>
      </c>
      <c r="Q170" s="10">
        <f>P170/SUM(P163:P181)</f>
        <v>5.5555555555555552E-2</v>
      </c>
      <c r="R170" s="7">
        <f t="shared" si="69"/>
        <v>8.2044474246907999</v>
      </c>
    </row>
    <row r="171" spans="2:18" x14ac:dyDescent="0.25">
      <c r="E171" s="5">
        <f t="shared" si="60"/>
        <v>70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71.720587077605586</v>
      </c>
      <c r="K171" s="5">
        <f t="shared" si="64"/>
        <v>9.7579342122936907</v>
      </c>
      <c r="L171" s="5">
        <f t="shared" si="65"/>
        <v>72.381350435370138</v>
      </c>
      <c r="M171" s="5">
        <f t="shared" si="66"/>
        <v>7.7477965147067875</v>
      </c>
      <c r="N171" s="7">
        <f t="shared" si="67"/>
        <v>1.6923002359599373</v>
      </c>
      <c r="O171" s="7">
        <f t="shared" si="68"/>
        <v>7.4923002359599371</v>
      </c>
      <c r="P171" s="4">
        <v>10</v>
      </c>
      <c r="Q171" s="10">
        <f>P171/SUM(P163:P181)</f>
        <v>5.5555555555555552E-2</v>
      </c>
      <c r="R171" s="7">
        <f t="shared" si="69"/>
        <v>8.0107366645729883</v>
      </c>
    </row>
    <row r="172" spans="2:18" x14ac:dyDescent="0.25">
      <c r="E172" s="5">
        <f t="shared" si="60"/>
        <v>70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70</v>
      </c>
      <c r="K172" s="5">
        <f t="shared" si="64"/>
        <v>9.9084660761933794</v>
      </c>
      <c r="L172" s="5">
        <f t="shared" si="65"/>
        <v>70.697791337375421</v>
      </c>
      <c r="M172" s="5">
        <f t="shared" si="66"/>
        <v>8.0566658452688298</v>
      </c>
      <c r="N172" s="7">
        <f t="shared" si="67"/>
        <v>1.7775656974609133</v>
      </c>
      <c r="O172" s="7">
        <f t="shared" si="68"/>
        <v>7.5775656974609129</v>
      </c>
      <c r="P172" s="4">
        <v>10</v>
      </c>
      <c r="Q172" s="10">
        <f>P172/SUM(P163:P181)</f>
        <v>5.5555555555555552E-2</v>
      </c>
      <c r="R172" s="7">
        <f t="shared" si="69"/>
        <v>7.7293918141236393</v>
      </c>
    </row>
    <row r="173" spans="2:18" x14ac:dyDescent="0.25">
      <c r="E173" s="5">
        <f t="shared" si="60"/>
        <v>70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68.279412922394414</v>
      </c>
      <c r="K173" s="5">
        <f t="shared" si="64"/>
        <v>9.7579342122936907</v>
      </c>
      <c r="L173" s="5">
        <f t="shared" si="65"/>
        <v>68.973150639348731</v>
      </c>
      <c r="M173" s="5">
        <f t="shared" si="66"/>
        <v>8.133171657821018</v>
      </c>
      <c r="N173" s="7">
        <f t="shared" si="67"/>
        <v>1.7983857916177779</v>
      </c>
      <c r="O173" s="7">
        <f t="shared" si="68"/>
        <v>7.5983857916177779</v>
      </c>
      <c r="P173" s="4">
        <v>10</v>
      </c>
      <c r="Q173" s="10">
        <f>P173/SUM(P163:P181)</f>
        <v>5.5555555555555552E-2</v>
      </c>
      <c r="R173" s="7">
        <f t="shared" si="69"/>
        <v>7.3770952251043864</v>
      </c>
    </row>
    <row r="174" spans="2:18" x14ac:dyDescent="0.25">
      <c r="E174" s="5">
        <f t="shared" si="60"/>
        <v>70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66.61110501248281</v>
      </c>
      <c r="K174" s="5">
        <f t="shared" si="64"/>
        <v>9.3109124551064237</v>
      </c>
      <c r="L174" s="5">
        <f t="shared" si="65"/>
        <v>67.258697591691941</v>
      </c>
      <c r="M174" s="5">
        <f t="shared" si="66"/>
        <v>7.9572575494618194</v>
      </c>
      <c r="N174" s="7">
        <f t="shared" si="67"/>
        <v>1.7503273298136253</v>
      </c>
      <c r="O174" s="7">
        <f t="shared" si="68"/>
        <v>7.5503273298136246</v>
      </c>
      <c r="P174" s="4">
        <v>10</v>
      </c>
      <c r="Q174" s="10">
        <f>P174/SUM(P163:P181)</f>
        <v>5.5555555555555552E-2</v>
      </c>
      <c r="R174" s="7">
        <f t="shared" si="69"/>
        <v>6.9705429358266295</v>
      </c>
    </row>
    <row r="175" spans="2:18" x14ac:dyDescent="0.25">
      <c r="E175" s="5">
        <f t="shared" si="60"/>
        <v>70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65.045766961903311</v>
      </c>
      <c r="K175" s="5">
        <f t="shared" si="64"/>
        <v>8.5809833345197841</v>
      </c>
      <c r="L175" s="5">
        <f t="shared" si="65"/>
        <v>65.609336794769831</v>
      </c>
      <c r="M175" s="5">
        <f t="shared" si="66"/>
        <v>7.5151913083331854</v>
      </c>
      <c r="N175" s="7">
        <f t="shared" si="67"/>
        <v>1.6269728580574099</v>
      </c>
      <c r="O175" s="7">
        <f t="shared" si="68"/>
        <v>7.4269728580574093</v>
      </c>
      <c r="P175" s="4">
        <v>10</v>
      </c>
      <c r="Q175" s="10">
        <f>P175/SUM(P163:P181)</f>
        <v>5.5555555555555552E-2</v>
      </c>
      <c r="R175" s="7">
        <f t="shared" si="69"/>
        <v>6.5244972478818672</v>
      </c>
    </row>
    <row r="176" spans="2:18" x14ac:dyDescent="0.25">
      <c r="E176" s="5">
        <f t="shared" si="60"/>
        <v>70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63.630960775223492</v>
      </c>
      <c r="K176" s="5">
        <f t="shared" si="64"/>
        <v>7.5903253775008421</v>
      </c>
      <c r="L176" s="5">
        <f t="shared" si="65"/>
        <v>64.082074002909451</v>
      </c>
      <c r="M176" s="5">
        <f t="shared" si="66"/>
        <v>6.8024793679872761</v>
      </c>
      <c r="N176" s="7">
        <f t="shared" si="67"/>
        <v>1.4226417260962982</v>
      </c>
      <c r="O176" s="7">
        <f t="shared" si="68"/>
        <v>7.2226417260962981</v>
      </c>
      <c r="P176" s="4">
        <v>10</v>
      </c>
      <c r="Q176" s="10">
        <f>P176/SUM(P163:P181)</f>
        <v>5.5555555555555552E-2</v>
      </c>
      <c r="R176" s="7">
        <f t="shared" si="69"/>
        <v>6.05303396447749</v>
      </c>
    </row>
    <row r="177" spans="2:18" x14ac:dyDescent="0.25">
      <c r="E177" s="5">
        <f t="shared" si="60"/>
        <v>70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62.409674622499161</v>
      </c>
      <c r="K177" s="5">
        <f t="shared" si="64"/>
        <v>6.3690392247765075</v>
      </c>
      <c r="L177" s="5">
        <f t="shared" si="65"/>
        <v>62.733819803459738</v>
      </c>
      <c r="M177" s="5">
        <f t="shared" si="66"/>
        <v>5.8269826632047081</v>
      </c>
      <c r="N177" s="7">
        <f t="shared" si="67"/>
        <v>1.1395277185379502</v>
      </c>
      <c r="O177" s="7">
        <f t="shared" si="68"/>
        <v>6.93952771853795</v>
      </c>
      <c r="P177" s="4">
        <v>10</v>
      </c>
      <c r="Q177" s="10">
        <f>P177/SUM(P163:P181)</f>
        <v>5.5555555555555552E-2</v>
      </c>
      <c r="R177" s="7">
        <f t="shared" si="69"/>
        <v>5.5736192698421085</v>
      </c>
    </row>
    <row r="178" spans="2:18" x14ac:dyDescent="0.25">
      <c r="E178" s="5">
        <f t="shared" si="60"/>
        <v>70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61.419016665480214</v>
      </c>
      <c r="K178" s="5">
        <f t="shared" si="64"/>
        <v>4.9542330380966888</v>
      </c>
      <c r="L178" s="5">
        <f t="shared" si="65"/>
        <v>61.61850398338396</v>
      </c>
      <c r="M178" s="5">
        <f t="shared" si="66"/>
        <v>4.6116563585063401</v>
      </c>
      <c r="N178" s="7">
        <f t="shared" si="67"/>
        <v>0.79770803857428485</v>
      </c>
      <c r="O178" s="7">
        <f t="shared" si="68"/>
        <v>6.597708038574285</v>
      </c>
      <c r="P178" s="4">
        <v>10</v>
      </c>
      <c r="Q178" s="10">
        <f>P178/SUM(P163:P181)</f>
        <v>5.5555555555555552E-2</v>
      </c>
      <c r="R178" s="7">
        <f t="shared" si="69"/>
        <v>5.112335103652331</v>
      </c>
    </row>
    <row r="179" spans="2:18" x14ac:dyDescent="0.25">
      <c r="E179" s="5">
        <f t="shared" si="60"/>
        <v>70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60.689087544893582</v>
      </c>
      <c r="K179" s="5">
        <f t="shared" si="64"/>
        <v>3.3888949875171877</v>
      </c>
      <c r="L179" s="5">
        <f t="shared" si="65"/>
        <v>60.783632305647679</v>
      </c>
      <c r="M179" s="5">
        <f t="shared" si="66"/>
        <v>3.1960925610964606</v>
      </c>
      <c r="N179" s="7">
        <f t="shared" si="67"/>
        <v>0.44342250606142419</v>
      </c>
      <c r="O179" s="7">
        <f t="shared" si="68"/>
        <v>6.2434225060614237</v>
      </c>
      <c r="P179" s="4">
        <v>10</v>
      </c>
      <c r="Q179" s="10">
        <f>P179/SUM(P163:P181)</f>
        <v>5.5555555555555552E-2</v>
      </c>
      <c r="R179" s="7">
        <f t="shared" si="69"/>
        <v>4.7076042222415477</v>
      </c>
    </row>
    <row r="180" spans="2:18" x14ac:dyDescent="0.25">
      <c r="E180" s="5">
        <f t="shared" si="60"/>
        <v>70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60.242065787706309</v>
      </c>
      <c r="K180" s="5">
        <f t="shared" si="64"/>
        <v>1.7205870776055794</v>
      </c>
      <c r="L180" s="5">
        <f t="shared" si="65"/>
        <v>60.266631814478885</v>
      </c>
      <c r="M180" s="5">
        <f t="shared" si="66"/>
        <v>1.6359927847524056</v>
      </c>
      <c r="N180" s="7">
        <f t="shared" si="67"/>
        <v>0.14906746017325895</v>
      </c>
      <c r="O180" s="7">
        <f t="shared" si="68"/>
        <v>5.9490674601732589</v>
      </c>
      <c r="P180" s="4">
        <v>10</v>
      </c>
      <c r="Q180" s="10">
        <f>P180/SUM(P163:P181)</f>
        <v>5.5555555555555552E-2</v>
      </c>
      <c r="R180" s="7">
        <f t="shared" si="69"/>
        <v>4.4096757283696828</v>
      </c>
    </row>
    <row r="181" spans="2:18" x14ac:dyDescent="0.25">
      <c r="E181" s="5">
        <f t="shared" si="60"/>
        <v>70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60.091533923806622</v>
      </c>
      <c r="K181" s="5">
        <f t="shared" si="64"/>
        <v>1.2139341903762796E-15</v>
      </c>
      <c r="L181" s="5">
        <f t="shared" si="65"/>
        <v>60.091533923806622</v>
      </c>
      <c r="M181" s="5">
        <f t="shared" si="66"/>
        <v>1.1574559871176178E-15</v>
      </c>
      <c r="N181" s="7">
        <f t="shared" si="67"/>
        <v>3.4772292764987532E-17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4.2742359604148596</v>
      </c>
    </row>
    <row r="182" spans="2:18" x14ac:dyDescent="0.25">
      <c r="R182" s="7">
        <f>SUMPRODUCT(Q163:Q181,R163:R181)</f>
        <v>6.9372365633741984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70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80.196145121984941</v>
      </c>
      <c r="K186" s="5">
        <f>I186</f>
        <v>0</v>
      </c>
      <c r="L186" s="5">
        <f>SQRT(J186^2+K186^2)</f>
        <v>80.196145121984941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7.6127032277701066</v>
      </c>
    </row>
    <row r="187" spans="2:18" x14ac:dyDescent="0.25">
      <c r="E187" s="5">
        <f t="shared" si="70"/>
        <v>70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80.041242766968381</v>
      </c>
      <c r="K187" s="5">
        <f t="shared" ref="K187:K204" si="74">I187</f>
        <v>1.7705420196602459</v>
      </c>
      <c r="L187" s="5">
        <f t="shared" ref="L187:L204" si="75">SQRT(J187^2+K187^2)</f>
        <v>80.060822895621996</v>
      </c>
      <c r="M187" s="5">
        <f t="shared" ref="M187:M204" si="76">ATAN(K187/J187)*180/PI()</f>
        <v>1.2671972666672107</v>
      </c>
      <c r="N187" s="7">
        <f t="shared" ref="N187:N204" si="77">$K$2*M187+$K$3*M187*M187+$K$4*M187*M187*M187</f>
        <v>9.9278393019174266E-2</v>
      </c>
      <c r="O187" s="7">
        <f t="shared" ref="O187:O204" si="78">N187+$E$4</f>
        <v>5.8992783930191743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7.7169006796509185</v>
      </c>
    </row>
    <row r="188" spans="2:18" x14ac:dyDescent="0.25">
      <c r="E188" s="5">
        <f t="shared" si="70"/>
        <v>70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79.581242331591483</v>
      </c>
      <c r="K188" s="5">
        <f t="shared" si="74"/>
        <v>3.4872870159906073</v>
      </c>
      <c r="L188" s="5">
        <f t="shared" si="75"/>
        <v>79.657612955519738</v>
      </c>
      <c r="M188" s="5">
        <f t="shared" si="76"/>
        <v>2.509122468662218</v>
      </c>
      <c r="N188" s="7">
        <f t="shared" si="77"/>
        <v>0.29870355334844839</v>
      </c>
      <c r="O188" s="7">
        <f t="shared" si="78"/>
        <v>6.0987035533484484</v>
      </c>
      <c r="P188" s="4">
        <v>10</v>
      </c>
      <c r="Q188" s="10">
        <f>P188/SUM(P186:P204)</f>
        <v>5.5555555555555552E-2</v>
      </c>
      <c r="R188" s="7">
        <f t="shared" si="79"/>
        <v>7.8976161126735711</v>
      </c>
    </row>
    <row r="189" spans="2:18" x14ac:dyDescent="0.25">
      <c r="E189" s="5">
        <f t="shared" si="70"/>
        <v>70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78.830120696311738</v>
      </c>
      <c r="K189" s="5">
        <f t="shared" si="74"/>
        <v>5.0980725609924695</v>
      </c>
      <c r="L189" s="5">
        <f t="shared" si="75"/>
        <v>78.994799023937148</v>
      </c>
      <c r="M189" s="5">
        <f t="shared" si="76"/>
        <v>3.7002586337174872</v>
      </c>
      <c r="N189" s="7">
        <f t="shared" si="77"/>
        <v>0.56211250520616662</v>
      </c>
      <c r="O189" s="7">
        <f t="shared" si="78"/>
        <v>6.3621125052061664</v>
      </c>
      <c r="P189" s="4">
        <v>10</v>
      </c>
      <c r="Q189" s="10">
        <f>P189/SUM(P186:P204)</f>
        <v>5.5555555555555552E-2</v>
      </c>
      <c r="R189" s="7">
        <f t="shared" si="79"/>
        <v>8.1021869845513663</v>
      </c>
    </row>
    <row r="190" spans="2:18" x14ac:dyDescent="0.25">
      <c r="E190" s="5">
        <f t="shared" si="70"/>
        <v>70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77.810700311931242</v>
      </c>
      <c r="K190" s="5">
        <f t="shared" si="74"/>
        <v>6.5539557509777673</v>
      </c>
      <c r="L190" s="5">
        <f t="shared" si="75"/>
        <v>78.086230662127306</v>
      </c>
      <c r="M190" s="5">
        <f t="shared" si="76"/>
        <v>4.8146298878215328</v>
      </c>
      <c r="N190" s="7">
        <f t="shared" si="77"/>
        <v>0.8530847238385153</v>
      </c>
      <c r="O190" s="7">
        <f t="shared" si="78"/>
        <v>6.6530847238385151</v>
      </c>
      <c r="P190" s="4">
        <v>10</v>
      </c>
      <c r="Q190" s="10">
        <f>P190/SUM(P186:P204)</f>
        <v>5.5555555555555552E-2</v>
      </c>
      <c r="R190" s="7">
        <f t="shared" si="79"/>
        <v>8.2789620642653574</v>
      </c>
    </row>
    <row r="191" spans="2:18" x14ac:dyDescent="0.25">
      <c r="E191" s="5">
        <f t="shared" si="70"/>
        <v>70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76.553955750977764</v>
      </c>
      <c r="K191" s="5">
        <f t="shared" si="74"/>
        <v>7.8107003119312379</v>
      </c>
      <c r="L191" s="5">
        <f t="shared" si="75"/>
        <v>76.951381927067843</v>
      </c>
      <c r="M191" s="5">
        <f t="shared" si="76"/>
        <v>5.825654765875659</v>
      </c>
      <c r="N191" s="7">
        <f t="shared" si="77"/>
        <v>1.1391442844309974</v>
      </c>
      <c r="O191" s="7">
        <f t="shared" si="78"/>
        <v>6.9391442844309967</v>
      </c>
      <c r="P191" s="4">
        <v>10</v>
      </c>
      <c r="Q191" s="10">
        <f>P191/SUM(P186:P204)</f>
        <v>5.5555555555555552E-2</v>
      </c>
      <c r="R191" s="7">
        <f t="shared" si="79"/>
        <v>8.3857649428238936</v>
      </c>
    </row>
    <row r="192" spans="2:18" x14ac:dyDescent="0.25">
      <c r="E192" s="5">
        <f t="shared" si="70"/>
        <v>70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75.098072560992478</v>
      </c>
      <c r="K192" s="5">
        <f t="shared" si="74"/>
        <v>8.8301206963117416</v>
      </c>
      <c r="L192" s="5">
        <f t="shared" si="75"/>
        <v>75.615418625353939</v>
      </c>
      <c r="M192" s="5">
        <f t="shared" si="76"/>
        <v>6.706114264285973</v>
      </c>
      <c r="N192" s="7">
        <f t="shared" si="77"/>
        <v>1.3947052740426584</v>
      </c>
      <c r="O192" s="7">
        <f t="shared" si="78"/>
        <v>7.1947052740426578</v>
      </c>
      <c r="P192" s="4">
        <v>10</v>
      </c>
      <c r="Q192" s="10">
        <f>P192/SUM(P186:P204)</f>
        <v>5.5555555555555552E-2</v>
      </c>
      <c r="R192" s="7">
        <f t="shared" si="79"/>
        <v>8.3953276396346155</v>
      </c>
    </row>
    <row r="193" spans="2:18" x14ac:dyDescent="0.25">
      <c r="E193" s="5">
        <f t="shared" si="70"/>
        <v>70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73.487287015990603</v>
      </c>
      <c r="K193" s="5">
        <f t="shared" si="74"/>
        <v>9.5812423315914845</v>
      </c>
      <c r="L193" s="5">
        <f t="shared" si="75"/>
        <v>74.109254196674129</v>
      </c>
      <c r="M193" s="5">
        <f t="shared" si="76"/>
        <v>7.4282985314620351</v>
      </c>
      <c r="N193" s="7">
        <f t="shared" si="77"/>
        <v>1.6023603006871925</v>
      </c>
      <c r="O193" s="7">
        <f t="shared" si="78"/>
        <v>7.4023603006871923</v>
      </c>
      <c r="P193" s="4">
        <v>10</v>
      </c>
      <c r="Q193" s="10">
        <f>P193/SUM(P186:P204)</f>
        <v>5.5555555555555552E-2</v>
      </c>
      <c r="R193" s="7">
        <f t="shared" si="79"/>
        <v>8.2969605563367956</v>
      </c>
    </row>
    <row r="194" spans="2:18" x14ac:dyDescent="0.25">
      <c r="E194" s="5">
        <f t="shared" si="70"/>
        <v>70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71.77054201966024</v>
      </c>
      <c r="K194" s="5">
        <f t="shared" si="74"/>
        <v>10.041242766968375</v>
      </c>
      <c r="L194" s="5">
        <f t="shared" si="75"/>
        <v>72.469560907328614</v>
      </c>
      <c r="M194" s="5">
        <f t="shared" si="76"/>
        <v>7.9644167803333206</v>
      </c>
      <c r="N194" s="7">
        <f t="shared" si="77"/>
        <v>1.7522957686576734</v>
      </c>
      <c r="O194" s="7">
        <f t="shared" si="78"/>
        <v>7.5522957686576735</v>
      </c>
      <c r="P194" s="4">
        <v>10</v>
      </c>
      <c r="Q194" s="10">
        <f>P194/SUM(P186:P204)</f>
        <v>5.5555555555555552E-2</v>
      </c>
      <c r="R194" s="7">
        <f t="shared" si="79"/>
        <v>8.0945772044969377</v>
      </c>
    </row>
    <row r="195" spans="2:18" x14ac:dyDescent="0.25">
      <c r="E195" s="5">
        <f t="shared" si="70"/>
        <v>70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70</v>
      </c>
      <c r="K195" s="5">
        <f t="shared" si="74"/>
        <v>10.196145121984941</v>
      </c>
      <c r="L195" s="5">
        <f t="shared" si="75"/>
        <v>70.738683726434843</v>
      </c>
      <c r="M195" s="5">
        <f t="shared" si="76"/>
        <v>8.2873762892288489</v>
      </c>
      <c r="N195" s="7">
        <f t="shared" si="77"/>
        <v>1.8399479332777957</v>
      </c>
      <c r="O195" s="7">
        <f t="shared" si="78"/>
        <v>7.6399479332777958</v>
      </c>
      <c r="P195" s="4">
        <v>10</v>
      </c>
      <c r="Q195" s="10">
        <f>P195/SUM(P186:P204)</f>
        <v>5.5555555555555552E-2</v>
      </c>
      <c r="R195" s="7">
        <f t="shared" si="79"/>
        <v>7.8020417077135269</v>
      </c>
    </row>
    <row r="196" spans="2:18" x14ac:dyDescent="0.25">
      <c r="E196" s="5">
        <f t="shared" si="70"/>
        <v>70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68.22945798033976</v>
      </c>
      <c r="K196" s="5">
        <f t="shared" si="74"/>
        <v>10.041242766968375</v>
      </c>
      <c r="L196" s="5">
        <f t="shared" si="75"/>
        <v>68.96437843260928</v>
      </c>
      <c r="M196" s="5">
        <f t="shared" si="76"/>
        <v>8.3720499734522225</v>
      </c>
      <c r="N196" s="7">
        <f t="shared" si="77"/>
        <v>1.8625271408336013</v>
      </c>
      <c r="O196" s="7">
        <f t="shared" si="78"/>
        <v>7.6625271408336015</v>
      </c>
      <c r="P196" s="4">
        <v>10</v>
      </c>
      <c r="Q196" s="10">
        <f>P196/SUM(P186:P204)</f>
        <v>5.5555555555555552E-2</v>
      </c>
      <c r="R196" s="7">
        <f t="shared" si="79"/>
        <v>7.4374763614577351</v>
      </c>
    </row>
    <row r="197" spans="2:18" x14ac:dyDescent="0.25">
      <c r="E197" s="5">
        <f t="shared" si="70"/>
        <v>70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66.512712984009397</v>
      </c>
      <c r="K197" s="5">
        <f t="shared" si="74"/>
        <v>9.5812423315914845</v>
      </c>
      <c r="L197" s="5">
        <f t="shared" si="75"/>
        <v>67.199264825665267</v>
      </c>
      <c r="M197" s="5">
        <f t="shared" si="76"/>
        <v>8.1971425051012936</v>
      </c>
      <c r="N197" s="7">
        <f t="shared" si="77"/>
        <v>1.8156946585148364</v>
      </c>
      <c r="O197" s="7">
        <f t="shared" si="78"/>
        <v>7.615694658514836</v>
      </c>
      <c r="P197" s="4">
        <v>10</v>
      </c>
      <c r="Q197" s="10">
        <f>P197/SUM(P186:P204)</f>
        <v>5.5555555555555552E-2</v>
      </c>
      <c r="R197" s="7">
        <f t="shared" si="79"/>
        <v>7.0184706293066172</v>
      </c>
    </row>
    <row r="198" spans="2:18" x14ac:dyDescent="0.25">
      <c r="E198" s="5">
        <f t="shared" si="70"/>
        <v>70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64.901927439007537</v>
      </c>
      <c r="K198" s="5">
        <f t="shared" si="74"/>
        <v>8.8301206963117433</v>
      </c>
      <c r="L198" s="5">
        <f t="shared" si="75"/>
        <v>65.499856616710488</v>
      </c>
      <c r="M198" s="5">
        <f t="shared" si="76"/>
        <v>7.7477083178251762</v>
      </c>
      <c r="N198" s="7">
        <f t="shared" si="77"/>
        <v>1.6922756338609166</v>
      </c>
      <c r="O198" s="7">
        <f t="shared" si="78"/>
        <v>7.4922756338609169</v>
      </c>
      <c r="P198" s="4">
        <v>10</v>
      </c>
      <c r="Q198" s="10">
        <f>P198/SUM(P186:P204)</f>
        <v>5.5555555555555552E-2</v>
      </c>
      <c r="R198" s="7">
        <f t="shared" si="79"/>
        <v>6.5599173080269964</v>
      </c>
    </row>
    <row r="199" spans="2:18" x14ac:dyDescent="0.25">
      <c r="E199" s="5">
        <f t="shared" si="70"/>
        <v>70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63.446044249022229</v>
      </c>
      <c r="K199" s="5">
        <f t="shared" si="74"/>
        <v>7.8107003119312379</v>
      </c>
      <c r="L199" s="5">
        <f t="shared" si="75"/>
        <v>63.92501521479435</v>
      </c>
      <c r="M199" s="5">
        <f t="shared" si="76"/>
        <v>7.0182421313909238</v>
      </c>
      <c r="N199" s="7">
        <f t="shared" si="77"/>
        <v>1.4849961683489932</v>
      </c>
      <c r="O199" s="7">
        <f t="shared" si="78"/>
        <v>7.284996168348993</v>
      </c>
      <c r="P199" s="4">
        <v>10</v>
      </c>
      <c r="Q199" s="10">
        <f>P199/SUM(P186:P204)</f>
        <v>5.5555555555555552E-2</v>
      </c>
      <c r="R199" s="7">
        <f t="shared" si="79"/>
        <v>6.0754007125111169</v>
      </c>
    </row>
    <row r="200" spans="2:18" x14ac:dyDescent="0.25">
      <c r="E200" s="5">
        <f t="shared" si="70"/>
        <v>70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62.189299688068765</v>
      </c>
      <c r="K200" s="5">
        <f t="shared" si="74"/>
        <v>6.5539557509777699</v>
      </c>
      <c r="L200" s="5">
        <f t="shared" si="75"/>
        <v>62.533697569216265</v>
      </c>
      <c r="M200" s="5">
        <f t="shared" si="76"/>
        <v>6.0160346934694262</v>
      </c>
      <c r="N200" s="7">
        <f t="shared" si="77"/>
        <v>1.1942315784591688</v>
      </c>
      <c r="O200" s="7">
        <f t="shared" si="78"/>
        <v>6.9942315784591687</v>
      </c>
      <c r="P200" s="4">
        <v>10</v>
      </c>
      <c r="Q200" s="10">
        <f>P200/SUM(P186:P204)</f>
        <v>5.5555555555555552E-2</v>
      </c>
      <c r="R200" s="7">
        <f t="shared" si="79"/>
        <v>5.5817726777204788</v>
      </c>
    </row>
    <row r="201" spans="2:18" x14ac:dyDescent="0.25">
      <c r="E201" s="5">
        <f t="shared" si="70"/>
        <v>70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61.169879303688255</v>
      </c>
      <c r="K201" s="5">
        <f t="shared" si="74"/>
        <v>5.0980725609924695</v>
      </c>
      <c r="L201" s="5">
        <f t="shared" si="75"/>
        <v>61.381955637344539</v>
      </c>
      <c r="M201" s="5">
        <f t="shared" si="76"/>
        <v>4.7641836464576679</v>
      </c>
      <c r="N201" s="7">
        <f t="shared" si="77"/>
        <v>0.8392401266462044</v>
      </c>
      <c r="O201" s="7">
        <f t="shared" si="78"/>
        <v>6.6392401266462038</v>
      </c>
      <c r="P201" s="4">
        <v>10</v>
      </c>
      <c r="Q201" s="10">
        <f>P201/SUM(P186:P204)</f>
        <v>5.5555555555555552E-2</v>
      </c>
      <c r="R201" s="7">
        <f t="shared" si="79"/>
        <v>5.1050939437531664</v>
      </c>
    </row>
    <row r="202" spans="2:18" x14ac:dyDescent="0.25">
      <c r="E202" s="5">
        <f t="shared" si="70"/>
        <v>70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60.418757668408517</v>
      </c>
      <c r="K202" s="5">
        <f t="shared" si="74"/>
        <v>3.4872870159906091</v>
      </c>
      <c r="L202" s="5">
        <f t="shared" si="75"/>
        <v>60.519314676603614</v>
      </c>
      <c r="M202" s="5">
        <f t="shared" si="76"/>
        <v>3.3033679727786405</v>
      </c>
      <c r="N202" s="7">
        <f t="shared" si="77"/>
        <v>0.46786426249681323</v>
      </c>
      <c r="O202" s="7">
        <f t="shared" si="78"/>
        <v>6.2678642624968131</v>
      </c>
      <c r="P202" s="4">
        <v>10</v>
      </c>
      <c r="Q202" s="10">
        <f>P202/SUM(P186:P204)</f>
        <v>5.5555555555555552E-2</v>
      </c>
      <c r="R202" s="7">
        <f t="shared" si="79"/>
        <v>4.6850206080390207</v>
      </c>
    </row>
    <row r="203" spans="2:18" x14ac:dyDescent="0.25">
      <c r="E203" s="5">
        <f t="shared" si="70"/>
        <v>70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59.958757233031626</v>
      </c>
      <c r="K203" s="5">
        <f t="shared" si="74"/>
        <v>1.7705420196602455</v>
      </c>
      <c r="L203" s="5">
        <f t="shared" si="75"/>
        <v>59.984892997929116</v>
      </c>
      <c r="M203" s="5">
        <f t="shared" si="76"/>
        <v>1.6914145546565911</v>
      </c>
      <c r="N203" s="7">
        <f t="shared" si="77"/>
        <v>0.15727920436534659</v>
      </c>
      <c r="O203" s="7">
        <f t="shared" si="78"/>
        <v>5.9572792043653466</v>
      </c>
      <c r="P203" s="4">
        <v>10</v>
      </c>
      <c r="Q203" s="10">
        <f>P203/SUM(P186:P204)</f>
        <v>5.5555555555555552E-2</v>
      </c>
      <c r="R203" s="7">
        <f t="shared" si="79"/>
        <v>4.3745728366900511</v>
      </c>
    </row>
    <row r="204" spans="2:18" x14ac:dyDescent="0.25">
      <c r="E204" s="5">
        <f t="shared" si="70"/>
        <v>70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59.803854878015059</v>
      </c>
      <c r="K204" s="5">
        <f t="shared" si="74"/>
        <v>1.2491791442223913E-15</v>
      </c>
      <c r="L204" s="5">
        <f t="shared" si="75"/>
        <v>59.803854878015059</v>
      </c>
      <c r="M204" s="5">
        <f t="shared" si="76"/>
        <v>1.196790624378603E-15</v>
      </c>
      <c r="N204" s="7">
        <f t="shared" si="77"/>
        <v>3.5953983937582046E-17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4.2334094159122397</v>
      </c>
    </row>
    <row r="205" spans="2:18" x14ac:dyDescent="0.25">
      <c r="R205" s="7">
        <f>SUMPRODUCT(Q186:Q204,R186:R204)</f>
        <v>6.9850621828607391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70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80.454602878026805</v>
      </c>
      <c r="K209" s="5">
        <f>I209</f>
        <v>0</v>
      </c>
      <c r="L209" s="5">
        <f>SQRT(J209^2+K209^2)</f>
        <v>80.454602878026805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7.6618510450436315</v>
      </c>
    </row>
    <row r="210" spans="2:18" x14ac:dyDescent="0.25">
      <c r="E210" s="5">
        <f t="shared" si="80"/>
        <v>70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80.29577396894453</v>
      </c>
      <c r="K210" s="5">
        <f t="shared" ref="K210:K227" si="84">I210</f>
        <v>1.8154227380007986</v>
      </c>
      <c r="L210" s="5">
        <f t="shared" ref="L210:L227" si="85">SQRT(J210^2+K210^2)</f>
        <v>80.316293969464752</v>
      </c>
      <c r="M210" s="5">
        <f t="shared" ref="M210:M227" si="86">ATAN(K210/J210)*180/PI()</f>
        <v>1.2951907394390558</v>
      </c>
      <c r="N210" s="7">
        <f t="shared" ref="N210:N227" si="87">$K$2*M210+$K$3*M210*M210+$K$4*M210*M210*M210</f>
        <v>0.10275354911062905</v>
      </c>
      <c r="O210" s="7">
        <f t="shared" ref="O210:O227" si="88">N210+$E$4</f>
        <v>5.9027535491106287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7.7708028761168775</v>
      </c>
    </row>
    <row r="211" spans="2:18" x14ac:dyDescent="0.25">
      <c r="E211" s="5">
        <f t="shared" si="80"/>
        <v>70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79.824113177728904</v>
      </c>
      <c r="K211" s="5">
        <f t="shared" si="84"/>
        <v>3.5756847747556737</v>
      </c>
      <c r="L211" s="5">
        <f t="shared" si="85"/>
        <v>79.904158629068192</v>
      </c>
      <c r="M211" s="5">
        <f t="shared" si="86"/>
        <v>2.5648237677364745</v>
      </c>
      <c r="N211" s="7">
        <f t="shared" si="87"/>
        <v>0.30962190392509087</v>
      </c>
      <c r="O211" s="7">
        <f t="shared" si="88"/>
        <v>6.109621903925091</v>
      </c>
      <c r="P211" s="4">
        <v>10</v>
      </c>
      <c r="Q211" s="10">
        <f>P211/SUM(P209:P227)</f>
        <v>5.5555555555555552E-2</v>
      </c>
      <c r="R211" s="7">
        <f t="shared" si="89"/>
        <v>7.9608056284095552</v>
      </c>
    </row>
    <row r="212" spans="2:18" x14ac:dyDescent="0.25">
      <c r="E212" s="5">
        <f t="shared" si="80"/>
        <v>70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79.053951678849117</v>
      </c>
      <c r="K212" s="5">
        <f t="shared" si="84"/>
        <v>5.2273014390133978</v>
      </c>
      <c r="L212" s="5">
        <f t="shared" si="85"/>
        <v>79.226586171411697</v>
      </c>
      <c r="M212" s="5">
        <f t="shared" si="86"/>
        <v>3.783074005534222</v>
      </c>
      <c r="N212" s="7">
        <f t="shared" si="87"/>
        <v>0.58248716609177942</v>
      </c>
      <c r="O212" s="7">
        <f t="shared" si="88"/>
        <v>6.3824871660917797</v>
      </c>
      <c r="P212" s="4">
        <v>10</v>
      </c>
      <c r="Q212" s="10">
        <f>P212/SUM(P209:P227)</f>
        <v>5.5555555555555552E-2</v>
      </c>
      <c r="R212" s="7">
        <f t="shared" si="89"/>
        <v>8.1759034806180981</v>
      </c>
    </row>
    <row r="213" spans="2:18" x14ac:dyDescent="0.25">
      <c r="E213" s="5">
        <f t="shared" si="80"/>
        <v>70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78.008690439728099</v>
      </c>
      <c r="K213" s="5">
        <f t="shared" si="84"/>
        <v>6.7200891941888594</v>
      </c>
      <c r="L213" s="5">
        <f t="shared" si="85"/>
        <v>78.297607772518688</v>
      </c>
      <c r="M213" s="5">
        <f t="shared" si="86"/>
        <v>4.9236119566415129</v>
      </c>
      <c r="N213" s="7">
        <f t="shared" si="87"/>
        <v>0.88316652221039449</v>
      </c>
      <c r="O213" s="7">
        <f t="shared" si="88"/>
        <v>6.683166522210394</v>
      </c>
      <c r="P213" s="4">
        <v>10</v>
      </c>
      <c r="Q213" s="10">
        <f>P213/SUM(P209:P227)</f>
        <v>5.5555555555555552E-2</v>
      </c>
      <c r="R213" s="7">
        <f t="shared" si="89"/>
        <v>8.3614806471199241</v>
      </c>
    </row>
    <row r="214" spans="2:18" x14ac:dyDescent="0.25">
      <c r="E214" s="5">
        <f t="shared" si="80"/>
        <v>70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76.720089194188859</v>
      </c>
      <c r="K214" s="5">
        <f t="shared" si="84"/>
        <v>8.0086904397281025</v>
      </c>
      <c r="L214" s="5">
        <f t="shared" si="85"/>
        <v>77.136963957130732</v>
      </c>
      <c r="M214" s="5">
        <f t="shared" si="86"/>
        <v>5.9594330551771852</v>
      </c>
      <c r="N214" s="7">
        <f t="shared" si="87"/>
        <v>1.1778316745296273</v>
      </c>
      <c r="O214" s="7">
        <f t="shared" si="88"/>
        <v>6.9778316745296269</v>
      </c>
      <c r="P214" s="4">
        <v>10</v>
      </c>
      <c r="Q214" s="10">
        <f>P214/SUM(P209:P227)</f>
        <v>5.5555555555555552E-2</v>
      </c>
      <c r="R214" s="7">
        <f t="shared" si="89"/>
        <v>8.4732396852674139</v>
      </c>
    </row>
    <row r="215" spans="2:18" x14ac:dyDescent="0.25">
      <c r="E215" s="5">
        <f t="shared" si="80"/>
        <v>70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75.227301439013402</v>
      </c>
      <c r="K215" s="5">
        <f t="shared" si="84"/>
        <v>9.0539516788491117</v>
      </c>
      <c r="L215" s="5">
        <f t="shared" si="85"/>
        <v>75.770184919921647</v>
      </c>
      <c r="M215" s="5">
        <f t="shared" si="86"/>
        <v>6.8628011709838281</v>
      </c>
      <c r="N215" s="7">
        <f t="shared" si="87"/>
        <v>1.4401048181108549</v>
      </c>
      <c r="O215" s="7">
        <f t="shared" si="88"/>
        <v>7.2401048181108543</v>
      </c>
      <c r="P215" s="4">
        <v>10</v>
      </c>
      <c r="Q215" s="10">
        <f>P215/SUM(P209:P227)</f>
        <v>5.5555555555555552E-2</v>
      </c>
      <c r="R215" s="7">
        <f t="shared" si="89"/>
        <v>8.4829218886765219</v>
      </c>
    </row>
    <row r="216" spans="2:18" x14ac:dyDescent="0.25">
      <c r="E216" s="5">
        <f t="shared" si="80"/>
        <v>70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73.575684774755672</v>
      </c>
      <c r="K216" s="5">
        <f t="shared" si="84"/>
        <v>9.8241131777289006</v>
      </c>
      <c r="L216" s="5">
        <f t="shared" si="85"/>
        <v>74.228664205972606</v>
      </c>
      <c r="M216" s="5">
        <f t="shared" si="86"/>
        <v>7.6053716604828479</v>
      </c>
      <c r="N216" s="7">
        <f t="shared" si="87"/>
        <v>1.6524014617289133</v>
      </c>
      <c r="O216" s="7">
        <f t="shared" si="88"/>
        <v>7.4524014617289129</v>
      </c>
      <c r="P216" s="4">
        <v>10</v>
      </c>
      <c r="Q216" s="10">
        <f>P216/SUM(P209:P227)</f>
        <v>5.5555555555555552E-2</v>
      </c>
      <c r="R216" s="7">
        <f t="shared" si="89"/>
        <v>8.3799890806164061</v>
      </c>
    </row>
    <row r="217" spans="2:18" x14ac:dyDescent="0.25">
      <c r="E217" s="5">
        <f t="shared" si="80"/>
        <v>70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71.815422738000805</v>
      </c>
      <c r="K217" s="5">
        <f t="shared" si="84"/>
        <v>10.295773968944534</v>
      </c>
      <c r="L217" s="5">
        <f t="shared" si="85"/>
        <v>72.549692657221911</v>
      </c>
      <c r="M217" s="5">
        <f t="shared" si="86"/>
        <v>8.1585819493441569</v>
      </c>
      <c r="N217" s="7">
        <f t="shared" si="87"/>
        <v>1.8052722789193798</v>
      </c>
      <c r="O217" s="7">
        <f t="shared" si="88"/>
        <v>7.6052722789193794</v>
      </c>
      <c r="P217" s="4">
        <v>10</v>
      </c>
      <c r="Q217" s="10">
        <f>P217/SUM(P209:P227)</f>
        <v>5.5555555555555552E-2</v>
      </c>
      <c r="R217" s="7">
        <f t="shared" si="89"/>
        <v>8.1693939782754477</v>
      </c>
    </row>
    <row r="218" spans="2:18" x14ac:dyDescent="0.25">
      <c r="E218" s="5">
        <f t="shared" si="80"/>
        <v>70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70</v>
      </c>
      <c r="K218" s="5">
        <f t="shared" si="84"/>
        <v>10.454602878026797</v>
      </c>
      <c r="L218" s="5">
        <f t="shared" si="85"/>
        <v>70.776399465762921</v>
      </c>
      <c r="M218" s="5">
        <f t="shared" si="86"/>
        <v>8.4944217660342467</v>
      </c>
      <c r="N218" s="7">
        <f t="shared" si="87"/>
        <v>1.8948356689752412</v>
      </c>
      <c r="O218" s="7">
        <f t="shared" si="88"/>
        <v>7.6948356689752408</v>
      </c>
      <c r="P218" s="4">
        <v>10</v>
      </c>
      <c r="Q218" s="10">
        <f>P218/SUM(P209:P227)</f>
        <v>5.5555555555555552E-2</v>
      </c>
      <c r="R218" s="7">
        <f t="shared" si="89"/>
        <v>7.8664756076526343</v>
      </c>
    </row>
    <row r="219" spans="2:18" x14ac:dyDescent="0.25">
      <c r="E219" s="5">
        <f t="shared" si="80"/>
        <v>70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68.184577261999209</v>
      </c>
      <c r="K219" s="5">
        <f t="shared" si="84"/>
        <v>10.295773968944534</v>
      </c>
      <c r="L219" s="5">
        <f t="shared" si="85"/>
        <v>68.957519807611519</v>
      </c>
      <c r="M219" s="5">
        <f t="shared" si="86"/>
        <v>8.5867125103892477</v>
      </c>
      <c r="N219" s="7">
        <f t="shared" si="87"/>
        <v>1.9189367783262119</v>
      </c>
      <c r="O219" s="7">
        <f t="shared" si="88"/>
        <v>7.7189367783262117</v>
      </c>
      <c r="P219" s="4">
        <v>10</v>
      </c>
      <c r="Q219" s="10">
        <f>P219/SUM(P209:P227)</f>
        <v>5.5555555555555552E-2</v>
      </c>
      <c r="R219" s="7">
        <f t="shared" si="89"/>
        <v>7.4907390747088929</v>
      </c>
    </row>
    <row r="220" spans="2:18" x14ac:dyDescent="0.25">
      <c r="E220" s="5">
        <f t="shared" si="80"/>
        <v>70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66.424315225244328</v>
      </c>
      <c r="K220" s="5">
        <f t="shared" si="84"/>
        <v>9.8241131777289024</v>
      </c>
      <c r="L220" s="5">
        <f t="shared" si="85"/>
        <v>67.1468752279021</v>
      </c>
      <c r="M220" s="5">
        <f t="shared" si="86"/>
        <v>8.4130196954346825</v>
      </c>
      <c r="N220" s="7">
        <f t="shared" si="87"/>
        <v>1.8733873922461837</v>
      </c>
      <c r="O220" s="7">
        <f t="shared" si="88"/>
        <v>7.6733873922461839</v>
      </c>
      <c r="P220" s="4">
        <v>10</v>
      </c>
      <c r="Q220" s="10">
        <f>P220/SUM(P209:P227)</f>
        <v>5.5555555555555552E-2</v>
      </c>
      <c r="R220" s="7">
        <f t="shared" si="89"/>
        <v>7.0606170666547365</v>
      </c>
    </row>
    <row r="221" spans="2:18" x14ac:dyDescent="0.25">
      <c r="E221" s="5">
        <f t="shared" si="80"/>
        <v>70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64.772698560986598</v>
      </c>
      <c r="K221" s="5">
        <f t="shared" si="84"/>
        <v>9.0539516788491117</v>
      </c>
      <c r="L221" s="5">
        <f t="shared" si="85"/>
        <v>65.402419831955527</v>
      </c>
      <c r="M221" s="5">
        <f t="shared" si="86"/>
        <v>7.9572679731122768</v>
      </c>
      <c r="N221" s="7">
        <f t="shared" si="87"/>
        <v>1.7503301965569573</v>
      </c>
      <c r="O221" s="7">
        <f t="shared" si="88"/>
        <v>7.5503301965569571</v>
      </c>
      <c r="P221" s="4">
        <v>10</v>
      </c>
      <c r="Q221" s="10">
        <f>P221/SUM(P209:P227)</f>
        <v>5.5555555555555552E-2</v>
      </c>
      <c r="R221" s="7">
        <f t="shared" si="89"/>
        <v>6.5910939047098704</v>
      </c>
    </row>
    <row r="222" spans="2:18" x14ac:dyDescent="0.25">
      <c r="E222" s="5">
        <f t="shared" si="80"/>
        <v>70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63.279910805811141</v>
      </c>
      <c r="K222" s="5">
        <f t="shared" si="84"/>
        <v>8.0086904397281025</v>
      </c>
      <c r="L222" s="5">
        <f t="shared" si="85"/>
        <v>63.784686517618049</v>
      </c>
      <c r="M222" s="5">
        <f t="shared" si="86"/>
        <v>7.2129922716607409</v>
      </c>
      <c r="N222" s="7">
        <f t="shared" si="87"/>
        <v>1.5409594841430518</v>
      </c>
      <c r="O222" s="7">
        <f t="shared" si="88"/>
        <v>7.3409594841430517</v>
      </c>
      <c r="P222" s="4">
        <v>10</v>
      </c>
      <c r="Q222" s="10">
        <f>P222/SUM(P209:P227)</f>
        <v>5.5555555555555552E-2</v>
      </c>
      <c r="R222" s="7">
        <f t="shared" si="89"/>
        <v>6.0952229809581233</v>
      </c>
    </row>
    <row r="223" spans="2:18" x14ac:dyDescent="0.25">
      <c r="E223" s="5">
        <f t="shared" si="80"/>
        <v>70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61.991309560271901</v>
      </c>
      <c r="K223" s="5">
        <f t="shared" si="84"/>
        <v>6.7200891941888612</v>
      </c>
      <c r="L223" s="5">
        <f t="shared" si="85"/>
        <v>62.354487086137695</v>
      </c>
      <c r="M223" s="5">
        <f t="shared" si="86"/>
        <v>6.1869167894664621</v>
      </c>
      <c r="N223" s="7">
        <f t="shared" si="87"/>
        <v>1.2438262383150864</v>
      </c>
      <c r="O223" s="7">
        <f t="shared" si="88"/>
        <v>7.043826238315086</v>
      </c>
      <c r="P223" s="4">
        <v>10</v>
      </c>
      <c r="Q223" s="10">
        <f>P223/SUM(P209:P227)</f>
        <v>5.5555555555555552E-2</v>
      </c>
      <c r="R223" s="7">
        <f t="shared" si="89"/>
        <v>5.589178454972962</v>
      </c>
    </row>
    <row r="224" spans="2:18" x14ac:dyDescent="0.25">
      <c r="E224" s="5">
        <f t="shared" si="80"/>
        <v>70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60.94604832115089</v>
      </c>
      <c r="K224" s="5">
        <f t="shared" si="84"/>
        <v>5.2273014390133978</v>
      </c>
      <c r="L224" s="5">
        <f t="shared" si="85"/>
        <v>61.169808617473791</v>
      </c>
      <c r="M224" s="5">
        <f t="shared" si="86"/>
        <v>4.9022229703877693</v>
      </c>
      <c r="N224" s="7">
        <f t="shared" si="87"/>
        <v>0.87724457546805179</v>
      </c>
      <c r="O224" s="7">
        <f t="shared" si="88"/>
        <v>6.6772445754680518</v>
      </c>
      <c r="P224" s="4">
        <v>10</v>
      </c>
      <c r="Q224" s="10">
        <f>P224/SUM(P209:P227)</f>
        <v>5.5555555555555552E-2</v>
      </c>
      <c r="R224" s="7">
        <f t="shared" si="89"/>
        <v>5.0988877043199725</v>
      </c>
    </row>
    <row r="225" spans="2:18" x14ac:dyDescent="0.25">
      <c r="E225" s="5">
        <f t="shared" si="80"/>
        <v>70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60.175886822271096</v>
      </c>
      <c r="K225" s="5">
        <f t="shared" si="84"/>
        <v>3.5756847747556755</v>
      </c>
      <c r="L225" s="5">
        <f t="shared" si="85"/>
        <v>60.282027806430001</v>
      </c>
      <c r="M225" s="5">
        <f t="shared" si="86"/>
        <v>3.4005487303629089</v>
      </c>
      <c r="N225" s="7">
        <f t="shared" si="87"/>
        <v>0.49039806005678233</v>
      </c>
      <c r="O225" s="7">
        <f t="shared" si="88"/>
        <v>6.2903980600567824</v>
      </c>
      <c r="P225" s="4">
        <v>10</v>
      </c>
      <c r="Q225" s="10">
        <f>P225/SUM(P209:P227)</f>
        <v>5.5555555555555552E-2</v>
      </c>
      <c r="R225" s="7">
        <f t="shared" si="89"/>
        <v>4.6650655943775003</v>
      </c>
    </row>
    <row r="226" spans="2:18" x14ac:dyDescent="0.25">
      <c r="E226" s="5">
        <f t="shared" si="80"/>
        <v>70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59.70422603105547</v>
      </c>
      <c r="K226" s="5">
        <f t="shared" si="84"/>
        <v>1.8154227380007979</v>
      </c>
      <c r="L226" s="5">
        <f t="shared" si="85"/>
        <v>59.731820378128539</v>
      </c>
      <c r="M226" s="5">
        <f t="shared" si="86"/>
        <v>1.7416526179291234</v>
      </c>
      <c r="N226" s="7">
        <f t="shared" si="87"/>
        <v>0.16488223805379543</v>
      </c>
      <c r="O226" s="7">
        <f t="shared" si="88"/>
        <v>5.9648822380537956</v>
      </c>
      <c r="P226" s="4">
        <v>10</v>
      </c>
      <c r="Q226" s="10">
        <f>P226/SUM(P209:P227)</f>
        <v>5.5555555555555552E-2</v>
      </c>
      <c r="R226" s="7">
        <f t="shared" si="89"/>
        <v>4.3432746672648541</v>
      </c>
    </row>
    <row r="227" spans="2:18" x14ac:dyDescent="0.25">
      <c r="E227" s="5">
        <f t="shared" si="80"/>
        <v>70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59.545397121973203</v>
      </c>
      <c r="K227" s="5">
        <f t="shared" si="84"/>
        <v>1.2808440562697744E-15</v>
      </c>
      <c r="L227" s="5">
        <f t="shared" si="85"/>
        <v>59.545397121973203</v>
      </c>
      <c r="M227" s="5">
        <f t="shared" si="86"/>
        <v>1.2324539290307974E-15</v>
      </c>
      <c r="N227" s="7">
        <f t="shared" si="87"/>
        <v>3.7025380935943276E-17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4.1968969483261773</v>
      </c>
    </row>
    <row r="228" spans="2:18" x14ac:dyDescent="0.25">
      <c r="R228" s="7">
        <f>SUMPRODUCT(Q209:Q227,R209:R227)</f>
        <v>7.0280259065224824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70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80.689772842219469</v>
      </c>
      <c r="K232" s="5">
        <f>I232</f>
        <v>0</v>
      </c>
      <c r="L232" s="5">
        <f>SQRT(J232^2+K232^2)</f>
        <v>80.689772842219469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7.7067079101445044</v>
      </c>
    </row>
    <row r="233" spans="2:18" x14ac:dyDescent="0.25">
      <c r="E233" s="5">
        <f t="shared" si="90"/>
        <v>70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80.527371172957089</v>
      </c>
      <c r="K233" s="5">
        <f t="shared" ref="K233:K250" si="94">I233</f>
        <v>1.8562595737248544</v>
      </c>
      <c r="L233" s="5">
        <f t="shared" ref="L233:L250" si="95">SQRT(J233^2+K233^2)</f>
        <v>80.548762918074942</v>
      </c>
      <c r="M233" s="5">
        <f t="shared" ref="M233:M250" si="96">ATAN(K233/J233)*180/PI()</f>
        <v>1.3205076224148309</v>
      </c>
      <c r="N233" s="7">
        <f t="shared" ref="N233:N250" si="97">$K$2*M233+$K$3*M233*M233+$K$4*M233*M233*M233</f>
        <v>0.10594035526873109</v>
      </c>
      <c r="O233" s="7">
        <f t="shared" ref="O233:O250" si="98">N233+$E$4</f>
        <v>5.9059403552687311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7.8200715434905659</v>
      </c>
    </row>
    <row r="234" spans="2:18" x14ac:dyDescent="0.25">
      <c r="E234" s="5">
        <f t="shared" si="90"/>
        <v>70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80.045100657711245</v>
      </c>
      <c r="K234" s="5">
        <f t="shared" si="94"/>
        <v>3.6561176396147461</v>
      </c>
      <c r="L234" s="5">
        <f t="shared" si="95"/>
        <v>80.128555056844917</v>
      </c>
      <c r="M234" s="5">
        <f t="shared" si="96"/>
        <v>2.6152083395326198</v>
      </c>
      <c r="N234" s="7">
        <f t="shared" si="97"/>
        <v>0.31962871965722878</v>
      </c>
      <c r="O234" s="7">
        <f t="shared" si="98"/>
        <v>6.1196287196572285</v>
      </c>
      <c r="P234" s="4">
        <v>10</v>
      </c>
      <c r="Q234" s="10">
        <f>P234/SUM(P232:P250)</f>
        <v>5.5555555555555552E-2</v>
      </c>
      <c r="R234" s="7">
        <f t="shared" si="99"/>
        <v>8.0186935543107243</v>
      </c>
    </row>
    <row r="235" spans="2:18" x14ac:dyDescent="0.25">
      <c r="E235" s="5">
        <f t="shared" si="90"/>
        <v>70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79.257614842047047</v>
      </c>
      <c r="K235" s="5">
        <f t="shared" si="94"/>
        <v>5.3448864211097371</v>
      </c>
      <c r="L235" s="5">
        <f t="shared" si="95"/>
        <v>79.437631644610605</v>
      </c>
      <c r="M235" s="5">
        <f t="shared" si="96"/>
        <v>3.8580074028775977</v>
      </c>
      <c r="N235" s="7">
        <f t="shared" si="97"/>
        <v>0.60111959475498278</v>
      </c>
      <c r="O235" s="7">
        <f t="shared" si="98"/>
        <v>6.4011195947549826</v>
      </c>
      <c r="P235" s="4">
        <v>10</v>
      </c>
      <c r="Q235" s="10">
        <f>P235/SUM(P232:P250)</f>
        <v>5.5555555555555552E-2</v>
      </c>
      <c r="R235" s="7">
        <f t="shared" si="99"/>
        <v>8.2435150769220567</v>
      </c>
    </row>
    <row r="236" spans="2:18" x14ac:dyDescent="0.25">
      <c r="E236" s="5">
        <f t="shared" si="90"/>
        <v>70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78.188841083986389</v>
      </c>
      <c r="K236" s="5">
        <f t="shared" si="94"/>
        <v>6.8712535333423395</v>
      </c>
      <c r="L236" s="5">
        <f t="shared" si="95"/>
        <v>78.490184068941687</v>
      </c>
      <c r="M236" s="5">
        <f t="shared" si="96"/>
        <v>5.0222640706127883</v>
      </c>
      <c r="N236" s="7">
        <f t="shared" si="97"/>
        <v>0.91058906939713524</v>
      </c>
      <c r="O236" s="7">
        <f t="shared" si="98"/>
        <v>6.7105890693971348</v>
      </c>
      <c r="P236" s="4">
        <v>10</v>
      </c>
      <c r="Q236" s="10">
        <f>P236/SUM(P232:P250)</f>
        <v>5.5555555555555552E-2</v>
      </c>
      <c r="R236" s="7">
        <f t="shared" si="99"/>
        <v>8.4371400903606126</v>
      </c>
    </row>
    <row r="237" spans="2:18" x14ac:dyDescent="0.25">
      <c r="E237" s="5">
        <f t="shared" si="90"/>
        <v>70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76.87125353334234</v>
      </c>
      <c r="K237" s="5">
        <f t="shared" si="94"/>
        <v>8.188841083986393</v>
      </c>
      <c r="L237" s="5">
        <f t="shared" si="95"/>
        <v>77.306188226339174</v>
      </c>
      <c r="M237" s="5">
        <f t="shared" si="96"/>
        <v>6.0805988441230134</v>
      </c>
      <c r="N237" s="7">
        <f t="shared" si="97"/>
        <v>1.2129570044079943</v>
      </c>
      <c r="O237" s="7">
        <f t="shared" si="98"/>
        <v>7.0129570044079941</v>
      </c>
      <c r="P237" s="4">
        <v>10</v>
      </c>
      <c r="Q237" s="10">
        <f>P237/SUM(P232:P250)</f>
        <v>5.5555555555555552E-2</v>
      </c>
      <c r="R237" s="7">
        <f t="shared" si="99"/>
        <v>8.5532982493738601</v>
      </c>
    </row>
    <row r="238" spans="2:18" x14ac:dyDescent="0.25">
      <c r="E238" s="5">
        <f t="shared" si="90"/>
        <v>70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75.344886421109734</v>
      </c>
      <c r="K238" s="5">
        <f t="shared" si="94"/>
        <v>9.2576148420470474</v>
      </c>
      <c r="L238" s="5">
        <f t="shared" si="95"/>
        <v>75.911496773371653</v>
      </c>
      <c r="M238" s="5">
        <f t="shared" si="96"/>
        <v>7.0048140395671279</v>
      </c>
      <c r="N238" s="7">
        <f t="shared" si="97"/>
        <v>1.4811251336686537</v>
      </c>
      <c r="O238" s="7">
        <f t="shared" si="98"/>
        <v>7.2811251336686533</v>
      </c>
      <c r="P238" s="4">
        <v>10</v>
      </c>
      <c r="Q238" s="10">
        <f>P238/SUM(P232:P250)</f>
        <v>5.5555555555555552E-2</v>
      </c>
      <c r="R238" s="7">
        <f t="shared" si="99"/>
        <v>8.5628339872475703</v>
      </c>
    </row>
    <row r="239" spans="2:18" x14ac:dyDescent="0.25">
      <c r="E239" s="5">
        <f t="shared" si="90"/>
        <v>70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73.656117639614749</v>
      </c>
      <c r="K239" s="5">
        <f t="shared" si="94"/>
        <v>10.045100657711247</v>
      </c>
      <c r="L239" s="5">
        <f t="shared" si="95"/>
        <v>74.337929167850234</v>
      </c>
      <c r="M239" s="5">
        <f t="shared" si="96"/>
        <v>7.7659943178883308</v>
      </c>
      <c r="N239" s="7">
        <f t="shared" si="97"/>
        <v>1.6973735212336827</v>
      </c>
      <c r="O239" s="7">
        <f t="shared" si="98"/>
        <v>7.4973735212336825</v>
      </c>
      <c r="P239" s="4">
        <v>10</v>
      </c>
      <c r="Q239" s="10">
        <f>P239/SUM(P232:P250)</f>
        <v>5.5555555555555552E-2</v>
      </c>
      <c r="R239" s="7">
        <f t="shared" si="99"/>
        <v>8.4553966510478222</v>
      </c>
    </row>
    <row r="240" spans="2:18" x14ac:dyDescent="0.25">
      <c r="E240" s="5">
        <f t="shared" si="90"/>
        <v>70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71.856259573724856</v>
      </c>
      <c r="K240" s="5">
        <f t="shared" si="94"/>
        <v>10.527371172957087</v>
      </c>
      <c r="L240" s="5">
        <f t="shared" si="95"/>
        <v>72.623326719035205</v>
      </c>
      <c r="M240" s="5">
        <f t="shared" si="96"/>
        <v>8.3348781502679614</v>
      </c>
      <c r="N240" s="7">
        <f t="shared" si="97"/>
        <v>1.8526367804105854</v>
      </c>
      <c r="O240" s="7">
        <f t="shared" si="98"/>
        <v>7.6526367804105853</v>
      </c>
      <c r="P240" s="4">
        <v>10</v>
      </c>
      <c r="Q240" s="10">
        <f>P240/SUM(P232:P250)</f>
        <v>5.5555555555555552E-2</v>
      </c>
      <c r="R240" s="7">
        <f t="shared" si="99"/>
        <v>8.2369664866612844</v>
      </c>
    </row>
    <row r="241" spans="5:18" x14ac:dyDescent="0.25">
      <c r="E241" s="5">
        <f t="shared" si="90"/>
        <v>70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70</v>
      </c>
      <c r="K241" s="5">
        <f t="shared" si="94"/>
        <v>10.689772842219476</v>
      </c>
      <c r="L241" s="5">
        <f t="shared" si="95"/>
        <v>70.811519143556396</v>
      </c>
      <c r="M241" s="5">
        <f t="shared" si="96"/>
        <v>8.6826180004178308</v>
      </c>
      <c r="N241" s="7">
        <f t="shared" si="97"/>
        <v>1.9437280883592707</v>
      </c>
      <c r="O241" s="7">
        <f t="shared" si="98"/>
        <v>7.743728088359271</v>
      </c>
      <c r="P241" s="4">
        <v>10</v>
      </c>
      <c r="Q241" s="10">
        <f>P241/SUM(P232:P250)</f>
        <v>5.5555555555555552E-2</v>
      </c>
      <c r="R241" s="7">
        <f t="shared" si="99"/>
        <v>7.924316953124511</v>
      </c>
    </row>
    <row r="242" spans="5:18" x14ac:dyDescent="0.25">
      <c r="E242" s="5">
        <f t="shared" si="90"/>
        <v>70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68.143740426275144</v>
      </c>
      <c r="K242" s="5">
        <f t="shared" si="94"/>
        <v>10.527371172957087</v>
      </c>
      <c r="L242" s="5">
        <f t="shared" si="95"/>
        <v>68.952120366938487</v>
      </c>
      <c r="M242" s="5">
        <f t="shared" si="96"/>
        <v>8.7820679764057274</v>
      </c>
      <c r="N242" s="7">
        <f t="shared" si="97"/>
        <v>1.969150580103326</v>
      </c>
      <c r="O242" s="7">
        <f t="shared" si="98"/>
        <v>7.769150580103326</v>
      </c>
      <c r="P242" s="4">
        <v>10</v>
      </c>
      <c r="Q242" s="10">
        <f>P242/SUM(P232:P250)</f>
        <v>5.5555555555555552E-2</v>
      </c>
      <c r="R242" s="7">
        <f t="shared" si="99"/>
        <v>7.538287738660121</v>
      </c>
    </row>
    <row r="243" spans="5:18" x14ac:dyDescent="0.25">
      <c r="E243" s="5">
        <f t="shared" si="90"/>
        <v>70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66.343882360385251</v>
      </c>
      <c r="K243" s="5">
        <f t="shared" si="94"/>
        <v>10.045100657711249</v>
      </c>
      <c r="L243" s="5">
        <f t="shared" si="95"/>
        <v>67.100035572808665</v>
      </c>
      <c r="M243" s="5">
        <f t="shared" si="96"/>
        <v>8.6097361270210797</v>
      </c>
      <c r="N243" s="7">
        <f t="shared" si="97"/>
        <v>1.9249123255580061</v>
      </c>
      <c r="O243" s="7">
        <f t="shared" si="98"/>
        <v>7.7249123255580061</v>
      </c>
      <c r="P243" s="4">
        <v>10</v>
      </c>
      <c r="Q243" s="10">
        <f>P243/SUM(P232:P250)</f>
        <v>5.5555555555555552E-2</v>
      </c>
      <c r="R243" s="7">
        <f t="shared" si="99"/>
        <v>7.098114159481578</v>
      </c>
    </row>
    <row r="244" spans="5:18" x14ac:dyDescent="0.25">
      <c r="E244" s="5">
        <f t="shared" si="90"/>
        <v>70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64.655113578890266</v>
      </c>
      <c r="K244" s="5">
        <f t="shared" si="94"/>
        <v>9.2576148420470492</v>
      </c>
      <c r="L244" s="5">
        <f t="shared" si="95"/>
        <v>65.314524758761664</v>
      </c>
      <c r="M244" s="5">
        <f t="shared" si="96"/>
        <v>8.1484866791589674</v>
      </c>
      <c r="N244" s="7">
        <f t="shared" si="97"/>
        <v>1.8025380801062099</v>
      </c>
      <c r="O244" s="7">
        <f t="shared" si="98"/>
        <v>7.6025380801062097</v>
      </c>
      <c r="P244" s="4">
        <v>10</v>
      </c>
      <c r="Q244" s="10">
        <f>P244/SUM(P232:P250)</f>
        <v>5.5555555555555552E-2</v>
      </c>
      <c r="R244" s="7">
        <f t="shared" si="99"/>
        <v>6.6188427989842191</v>
      </c>
    </row>
    <row r="245" spans="5:18" x14ac:dyDescent="0.25">
      <c r="E245" s="5">
        <f t="shared" si="90"/>
        <v>70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63.12874646665766</v>
      </c>
      <c r="K245" s="5">
        <f t="shared" si="94"/>
        <v>8.188841083986393</v>
      </c>
      <c r="L245" s="5">
        <f t="shared" si="95"/>
        <v>63.657644857081586</v>
      </c>
      <c r="M245" s="5">
        <f t="shared" si="96"/>
        <v>7.3909390779048447</v>
      </c>
      <c r="N245" s="7">
        <f t="shared" si="97"/>
        <v>1.5917468005703133</v>
      </c>
      <c r="O245" s="7">
        <f t="shared" si="98"/>
        <v>7.3917468005703135</v>
      </c>
      <c r="P245" s="4">
        <v>10</v>
      </c>
      <c r="Q245" s="10">
        <f>P245/SUM(P232:P250)</f>
        <v>5.5555555555555552E-2</v>
      </c>
      <c r="R245" s="7">
        <f t="shared" si="99"/>
        <v>6.112968190977532</v>
      </c>
    </row>
    <row r="246" spans="5:18" x14ac:dyDescent="0.25">
      <c r="E246" s="5">
        <f t="shared" si="90"/>
        <v>70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61.811158916013611</v>
      </c>
      <c r="K246" s="5">
        <f t="shared" si="94"/>
        <v>6.8712535333423421</v>
      </c>
      <c r="L246" s="5">
        <f t="shared" si="95"/>
        <v>62.191908570650561</v>
      </c>
      <c r="M246" s="5">
        <f t="shared" si="96"/>
        <v>6.3432563781915006</v>
      </c>
      <c r="N246" s="7">
        <f t="shared" si="97"/>
        <v>1.2892674642511759</v>
      </c>
      <c r="O246" s="7">
        <f t="shared" si="98"/>
        <v>7.0892674642511757</v>
      </c>
      <c r="P246" s="4">
        <v>10</v>
      </c>
      <c r="Q246" s="10">
        <f>P246/SUM(P232:P250)</f>
        <v>5.5555555555555552E-2</v>
      </c>
      <c r="R246" s="7">
        <f t="shared" si="99"/>
        <v>5.5959400264423236</v>
      </c>
    </row>
    <row r="247" spans="5:18" x14ac:dyDescent="0.25">
      <c r="E247" s="5">
        <f t="shared" si="90"/>
        <v>70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60.742385157952953</v>
      </c>
      <c r="K247" s="5">
        <f t="shared" si="94"/>
        <v>5.3448864211097371</v>
      </c>
      <c r="L247" s="5">
        <f t="shared" si="95"/>
        <v>60.977087217508725</v>
      </c>
      <c r="M247" s="5">
        <f t="shared" si="96"/>
        <v>5.0286584864766875</v>
      </c>
      <c r="N247" s="7">
        <f t="shared" si="97"/>
        <v>0.91237253187201095</v>
      </c>
      <c r="O247" s="7">
        <f t="shared" si="98"/>
        <v>6.7123725318720107</v>
      </c>
      <c r="P247" s="4">
        <v>10</v>
      </c>
      <c r="Q247" s="10">
        <f>P247/SUM(P232:P250)</f>
        <v>5.5555555555555552E-2</v>
      </c>
      <c r="R247" s="7">
        <f t="shared" si="99"/>
        <v>5.0934649430570156</v>
      </c>
    </row>
    <row r="248" spans="5:18" x14ac:dyDescent="0.25">
      <c r="E248" s="5">
        <f t="shared" si="90"/>
        <v>70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59.954899342288755</v>
      </c>
      <c r="K248" s="5">
        <f t="shared" si="94"/>
        <v>3.6561176396147479</v>
      </c>
      <c r="L248" s="5">
        <f t="shared" si="95"/>
        <v>60.066272993575012</v>
      </c>
      <c r="M248" s="5">
        <f t="shared" si="96"/>
        <v>3.4896401432851243</v>
      </c>
      <c r="N248" s="7">
        <f t="shared" si="97"/>
        <v>0.51137318772717344</v>
      </c>
      <c r="O248" s="7">
        <f t="shared" si="98"/>
        <v>6.311373187727173</v>
      </c>
      <c r="P248" s="4">
        <v>10</v>
      </c>
      <c r="Q248" s="10">
        <f>P248/SUM(P232:P250)</f>
        <v>5.5555555555555552E-2</v>
      </c>
      <c r="R248" s="7">
        <f t="shared" si="99"/>
        <v>4.6471763321280513</v>
      </c>
    </row>
    <row r="249" spans="5:18" x14ac:dyDescent="0.25">
      <c r="E249" s="5">
        <f t="shared" si="90"/>
        <v>70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59.472628827042911</v>
      </c>
      <c r="K249" s="5">
        <f t="shared" si="94"/>
        <v>1.8562595737248537</v>
      </c>
      <c r="L249" s="5">
        <f t="shared" si="95"/>
        <v>59.501590560288896</v>
      </c>
      <c r="M249" s="5">
        <f t="shared" si="96"/>
        <v>1.7877353773572289</v>
      </c>
      <c r="N249" s="7">
        <f t="shared" si="97"/>
        <v>0.17198822319947457</v>
      </c>
      <c r="O249" s="7">
        <f t="shared" si="98"/>
        <v>5.9719882231994745</v>
      </c>
      <c r="P249" s="4">
        <v>10</v>
      </c>
      <c r="Q249" s="10">
        <f>P249/SUM(P232:P250)</f>
        <v>5.5555555555555552E-2</v>
      </c>
      <c r="R249" s="7">
        <f t="shared" si="99"/>
        <v>4.3149921796654453</v>
      </c>
    </row>
    <row r="250" spans="5:18" x14ac:dyDescent="0.25">
      <c r="E250" s="5">
        <f t="shared" si="90"/>
        <v>70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59.310227157780524</v>
      </c>
      <c r="K250" s="5">
        <f t="shared" si="94"/>
        <v>1.3096558680969319E-15</v>
      </c>
      <c r="L250" s="5">
        <f t="shared" si="95"/>
        <v>59.310227157780524</v>
      </c>
      <c r="M250" s="5">
        <f t="shared" si="96"/>
        <v>1.2651739413655664E-15</v>
      </c>
      <c r="N250" s="7">
        <f t="shared" si="97"/>
        <v>3.8008355546504415E-17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4.1638117681517652</v>
      </c>
    </row>
    <row r="251" spans="5:18" x14ac:dyDescent="0.25">
      <c r="R251" s="7">
        <f>SUMPRODUCT(Q232:Q250,R232:R250)</f>
        <v>7.0670710445046341</v>
      </c>
    </row>
  </sheetData>
  <pageMargins left="0.7" right="0.7" top="0.78740157499999996" bottom="0.78740157499999996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75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6.2585397940217069</v>
      </c>
    </row>
    <row r="9" spans="2:18" x14ac:dyDescent="0.25">
      <c r="B9" s="30">
        <v>0.15</v>
      </c>
      <c r="C9" s="7">
        <f>$R$67</f>
        <v>6.4535334576882288</v>
      </c>
    </row>
    <row r="10" spans="2:18" x14ac:dyDescent="0.25">
      <c r="B10" s="30">
        <v>0.25</v>
      </c>
      <c r="C10" s="7">
        <f>$R$90</f>
        <v>6.5677595213376172</v>
      </c>
    </row>
    <row r="11" spans="2:18" x14ac:dyDescent="0.25">
      <c r="B11" s="30">
        <v>0.35</v>
      </c>
      <c r="C11" s="7">
        <f>$R$113</f>
        <v>6.6521941705713701</v>
      </c>
    </row>
    <row r="12" spans="2:18" x14ac:dyDescent="0.25">
      <c r="B12" s="30">
        <v>0.45</v>
      </c>
      <c r="C12" s="7">
        <f>$R$136</f>
        <v>6.7202608084681792</v>
      </c>
    </row>
    <row r="13" spans="2:18" x14ac:dyDescent="0.25">
      <c r="B13" s="30">
        <v>0.55000000000000004</v>
      </c>
      <c r="C13" s="7">
        <f>$R$159</f>
        <v>6.7777553919098308</v>
      </c>
    </row>
    <row r="14" spans="2:18" x14ac:dyDescent="0.25">
      <c r="B14" s="30">
        <v>0.65</v>
      </c>
      <c r="C14" s="7">
        <f>$R$182</f>
        <v>6.8277702635040161</v>
      </c>
    </row>
    <row r="15" spans="2:18" x14ac:dyDescent="0.25">
      <c r="B15" s="30">
        <v>0.75</v>
      </c>
      <c r="C15" s="7">
        <f>$R$205</f>
        <v>6.8721715198587052</v>
      </c>
    </row>
    <row r="16" spans="2:18" x14ac:dyDescent="0.25">
      <c r="B16" s="30">
        <v>0.85</v>
      </c>
      <c r="C16" s="7">
        <f>$R$228</f>
        <v>6.912181075886445</v>
      </c>
    </row>
    <row r="17" spans="2:18" ht="15.75" thickBot="1" x14ac:dyDescent="0.3">
      <c r="B17" s="30">
        <v>0.95</v>
      </c>
      <c r="C17" s="12">
        <f>$R$251</f>
        <v>6.9486471805002212</v>
      </c>
    </row>
    <row r="18" spans="2:18" ht="15.75" thickBot="1" x14ac:dyDescent="0.3">
      <c r="B18" s="31" t="s">
        <v>40</v>
      </c>
      <c r="C18" s="13">
        <f>AVERAGE(C8:C17)</f>
        <v>6.6990813183746312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75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80.93222693385303</v>
      </c>
      <c r="K25" s="5">
        <f>I25</f>
        <v>0</v>
      </c>
      <c r="L25" s="5">
        <f>SQRT(J25^2+K25^2)</f>
        <v>80.93222693385303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6.753803923118503</v>
      </c>
    </row>
    <row r="26" spans="2:18" x14ac:dyDescent="0.25">
      <c r="E26" s="5">
        <f t="shared" si="0"/>
        <v>75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80.842103077086307</v>
      </c>
      <c r="K26" s="5">
        <f t="shared" ref="K26:K43" si="4">I26</f>
        <v>1.0301203965702614</v>
      </c>
      <c r="L26" s="5">
        <f t="shared" ref="L26:L43" si="5">SQRT(J26^2+K26^2)</f>
        <v>80.848665900914398</v>
      </c>
      <c r="M26" s="5">
        <f t="shared" ref="M26:M43" si="6">ATAN(K26/J26)*180/PI()</f>
        <v>0.73004480057348875</v>
      </c>
      <c r="N26" s="7">
        <f t="shared" ref="N26:N43" si="7">$K$2*M26+$K$3*M26*M26+$K$4*M26*M26*M26</f>
        <v>4.2857296297599677E-2</v>
      </c>
      <c r="O26" s="7">
        <f t="shared" ref="O26:O43" si="8">N26+$E$4</f>
        <v>5.8428572962975993</v>
      </c>
      <c r="P26" s="4">
        <v>10</v>
      </c>
      <c r="Q26" s="10">
        <f>P26/SUM(P25:P43)</f>
        <v>5.5555555555555552E-2</v>
      </c>
      <c r="R26" s="7">
        <f t="shared" ref="R26:R43" si="9">O26*(L26^2/E26^2)</f>
        <v>6.7896669013135531</v>
      </c>
    </row>
    <row r="27" spans="2:18" x14ac:dyDescent="0.25">
      <c r="E27" s="5">
        <f t="shared" si="0"/>
        <v>75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80.574469874569118</v>
      </c>
      <c r="K27" s="5">
        <f t="shared" si="4"/>
        <v>2.0289411061568079</v>
      </c>
      <c r="L27" s="5">
        <f t="shared" si="5"/>
        <v>80.600011151240537</v>
      </c>
      <c r="M27" s="5">
        <f t="shared" si="6"/>
        <v>1.4424569127547466</v>
      </c>
      <c r="N27" s="7">
        <f t="shared" si="7"/>
        <v>0.12186872919111039</v>
      </c>
      <c r="O27" s="7">
        <f t="shared" si="8"/>
        <v>5.9218687291911101</v>
      </c>
      <c r="P27" s="4">
        <v>10</v>
      </c>
      <c r="Q27" s="10">
        <f>P27/SUM(P25:P43)</f>
        <v>5.5555555555555552E-2</v>
      </c>
      <c r="R27" s="7">
        <f t="shared" si="9"/>
        <v>6.839218094684683</v>
      </c>
    </row>
    <row r="28" spans="2:18" x14ac:dyDescent="0.25">
      <c r="E28" s="5">
        <f t="shared" si="0"/>
        <v>75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80.137459225730993</v>
      </c>
      <c r="K28" s="5">
        <f t="shared" si="4"/>
        <v>2.9661134669265179</v>
      </c>
      <c r="L28" s="5">
        <f t="shared" si="5"/>
        <v>80.192332552772029</v>
      </c>
      <c r="M28" s="5">
        <f t="shared" si="6"/>
        <v>2.1197108430664415</v>
      </c>
      <c r="N28" s="7">
        <f t="shared" si="7"/>
        <v>0.22679162926931301</v>
      </c>
      <c r="O28" s="7">
        <f t="shared" si="8"/>
        <v>6.0267916292693124</v>
      </c>
      <c r="P28" s="4">
        <v>10</v>
      </c>
      <c r="Q28" s="10">
        <f>P28/SUM(P25:P43)</f>
        <v>5.5555555555555552E-2</v>
      </c>
      <c r="R28" s="7">
        <f t="shared" si="9"/>
        <v>6.8901605483222772</v>
      </c>
    </row>
    <row r="29" spans="2:18" x14ac:dyDescent="0.25">
      <c r="E29" s="5">
        <f t="shared" si="0"/>
        <v>75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79.54434947799885</v>
      </c>
      <c r="K29" s="5">
        <f t="shared" si="4"/>
        <v>3.8131619709295013</v>
      </c>
      <c r="L29" s="5">
        <f t="shared" si="5"/>
        <v>79.635693869611998</v>
      </c>
      <c r="M29" s="5">
        <f t="shared" si="6"/>
        <v>2.7445188052309839</v>
      </c>
      <c r="N29" s="7">
        <f t="shared" si="7"/>
        <v>0.34586713410713826</v>
      </c>
      <c r="O29" s="7">
        <f t="shared" si="8"/>
        <v>6.1458671341071378</v>
      </c>
      <c r="P29" s="4">
        <v>10</v>
      </c>
      <c r="Q29" s="10">
        <f>P29/SUM(P25:P43)</f>
        <v>5.5555555555555552E-2</v>
      </c>
      <c r="R29" s="7">
        <f t="shared" si="9"/>
        <v>6.9290895999286226</v>
      </c>
    </row>
    <row r="30" spans="2:18" x14ac:dyDescent="0.25">
      <c r="E30" s="5">
        <f t="shared" si="0"/>
        <v>75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78.813161970929499</v>
      </c>
      <c r="K30" s="5">
        <f t="shared" si="4"/>
        <v>4.5443494779988516</v>
      </c>
      <c r="L30" s="5">
        <f t="shared" si="5"/>
        <v>78.944066351019416</v>
      </c>
      <c r="M30" s="5">
        <f t="shared" si="6"/>
        <v>3.3000080798790017</v>
      </c>
      <c r="N30" s="7">
        <f t="shared" si="7"/>
        <v>0.46709177713804489</v>
      </c>
      <c r="O30" s="7">
        <f t="shared" si="8"/>
        <v>6.2670917771380443</v>
      </c>
      <c r="P30" s="4">
        <v>10</v>
      </c>
      <c r="Q30" s="10">
        <f>P30/SUM(P25:P43)</f>
        <v>5.5555555555555552E-2</v>
      </c>
      <c r="R30" s="7">
        <f t="shared" si="9"/>
        <v>6.9435651308340889</v>
      </c>
    </row>
    <row r="31" spans="2:18" x14ac:dyDescent="0.25">
      <c r="E31" s="5">
        <f t="shared" si="0"/>
        <v>75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77.966113466926515</v>
      </c>
      <c r="K31" s="5">
        <f t="shared" si="4"/>
        <v>5.1374592257309981</v>
      </c>
      <c r="L31" s="5">
        <f t="shared" si="5"/>
        <v>78.135192688274017</v>
      </c>
      <c r="M31" s="5">
        <f t="shared" si="6"/>
        <v>3.7699687688653172</v>
      </c>
      <c r="N31" s="7">
        <f t="shared" si="7"/>
        <v>0.57924755750604773</v>
      </c>
      <c r="O31" s="7">
        <f t="shared" si="8"/>
        <v>6.3792475575060479</v>
      </c>
      <c r="P31" s="4">
        <v>10</v>
      </c>
      <c r="Q31" s="10">
        <f>P31/SUM(P25:P43)</f>
        <v>5.5555555555555552E-2</v>
      </c>
      <c r="R31" s="7">
        <f t="shared" si="9"/>
        <v>6.9237328788452528</v>
      </c>
    </row>
    <row r="32" spans="2:18" x14ac:dyDescent="0.25">
      <c r="E32" s="5">
        <f t="shared" si="0"/>
        <v>75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77.028941106156807</v>
      </c>
      <c r="K32" s="5">
        <f t="shared" si="4"/>
        <v>5.5744698745691128</v>
      </c>
      <c r="L32" s="5">
        <f t="shared" si="5"/>
        <v>77.230385744978975</v>
      </c>
      <c r="M32" s="5">
        <f t="shared" si="6"/>
        <v>4.1391944585547353</v>
      </c>
      <c r="N32" s="7">
        <f t="shared" si="7"/>
        <v>0.67261230164912644</v>
      </c>
      <c r="O32" s="7">
        <f t="shared" si="8"/>
        <v>6.4726123016491259</v>
      </c>
      <c r="P32" s="4">
        <v>10</v>
      </c>
      <c r="Q32" s="10">
        <f>P32/SUM(P25:P43)</f>
        <v>5.5555555555555552E-2</v>
      </c>
      <c r="R32" s="7">
        <f t="shared" si="9"/>
        <v>6.8633077899802517</v>
      </c>
    </row>
    <row r="33" spans="2:18" x14ac:dyDescent="0.25">
      <c r="E33" s="5">
        <f t="shared" si="0"/>
        <v>75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76.030120396570268</v>
      </c>
      <c r="K33" s="5">
        <f t="shared" si="4"/>
        <v>5.8421030770863096</v>
      </c>
      <c r="L33" s="5">
        <f t="shared" si="5"/>
        <v>76.254241691071002</v>
      </c>
      <c r="M33" s="5">
        <f t="shared" si="6"/>
        <v>4.3939348796345596</v>
      </c>
      <c r="N33" s="7">
        <f t="shared" si="7"/>
        <v>0.73935004965263318</v>
      </c>
      <c r="O33" s="7">
        <f t="shared" si="8"/>
        <v>6.5393500496526329</v>
      </c>
      <c r="P33" s="4">
        <v>10</v>
      </c>
      <c r="Q33" s="10">
        <f>P33/SUM(P25:P43)</f>
        <v>5.5555555555555552E-2</v>
      </c>
      <c r="R33" s="7">
        <f t="shared" si="9"/>
        <v>6.7598968970450279</v>
      </c>
    </row>
    <row r="34" spans="2:18" x14ac:dyDescent="0.25">
      <c r="E34" s="5">
        <f t="shared" si="0"/>
        <v>75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75</v>
      </c>
      <c r="K34" s="5">
        <f t="shared" si="4"/>
        <v>5.9322269338530367</v>
      </c>
      <c r="L34" s="5">
        <f t="shared" si="5"/>
        <v>75.234242977481543</v>
      </c>
      <c r="M34" s="5">
        <f t="shared" si="6"/>
        <v>4.522472020883809</v>
      </c>
      <c r="N34" s="7">
        <f t="shared" si="7"/>
        <v>0.77366551245533355</v>
      </c>
      <c r="O34" s="7">
        <f t="shared" si="8"/>
        <v>6.5736655124553334</v>
      </c>
      <c r="P34" s="4">
        <v>10</v>
      </c>
      <c r="Q34" s="10">
        <f>P34/SUM(P25:P43)</f>
        <v>5.5555555555555552E-2</v>
      </c>
      <c r="R34" s="7">
        <f t="shared" si="9"/>
        <v>6.6147919023081236</v>
      </c>
    </row>
    <row r="35" spans="2:18" x14ac:dyDescent="0.25">
      <c r="E35" s="5">
        <f t="shared" si="0"/>
        <v>75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73.969879603429746</v>
      </c>
      <c r="K35" s="5">
        <f t="shared" si="4"/>
        <v>5.8421030770863096</v>
      </c>
      <c r="L35" s="5">
        <f t="shared" si="5"/>
        <v>74.200224102823256</v>
      </c>
      <c r="M35" s="5">
        <f t="shared" si="6"/>
        <v>4.515817261778456</v>
      </c>
      <c r="N35" s="7">
        <f t="shared" si="7"/>
        <v>0.77187899592528098</v>
      </c>
      <c r="O35" s="7">
        <f t="shared" si="8"/>
        <v>6.5718789959252808</v>
      </c>
      <c r="P35" s="4">
        <v>10</v>
      </c>
      <c r="Q35" s="10">
        <f>P35/SUM(P25:P43)</f>
        <v>5.5555555555555552E-2</v>
      </c>
      <c r="R35" s="7">
        <f t="shared" si="9"/>
        <v>6.4324654996460549</v>
      </c>
    </row>
    <row r="36" spans="2:18" x14ac:dyDescent="0.25">
      <c r="E36" s="5">
        <f t="shared" si="0"/>
        <v>75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72.971058893843193</v>
      </c>
      <c r="K36" s="5">
        <f t="shared" si="4"/>
        <v>5.5744698745691137</v>
      </c>
      <c r="L36" s="5">
        <f t="shared" si="5"/>
        <v>73.183674070595899</v>
      </c>
      <c r="M36" s="5">
        <f t="shared" si="6"/>
        <v>4.3685051946788054</v>
      </c>
      <c r="N36" s="7">
        <f t="shared" si="7"/>
        <v>0.73261012645043533</v>
      </c>
      <c r="O36" s="7">
        <f t="shared" si="8"/>
        <v>6.532610126450435</v>
      </c>
      <c r="P36" s="4">
        <v>10</v>
      </c>
      <c r="Q36" s="10">
        <f>P36/SUM(P25:P43)</f>
        <v>5.5555555555555552E-2</v>
      </c>
      <c r="R36" s="7">
        <f t="shared" si="9"/>
        <v>6.220032165105656</v>
      </c>
    </row>
    <row r="37" spans="2:18" x14ac:dyDescent="0.25">
      <c r="E37" s="5">
        <f t="shared" si="0"/>
        <v>75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72.033886533073485</v>
      </c>
      <c r="K37" s="5">
        <f t="shared" si="4"/>
        <v>5.137459225730999</v>
      </c>
      <c r="L37" s="5">
        <f t="shared" si="5"/>
        <v>72.216856040371596</v>
      </c>
      <c r="M37" s="5">
        <f t="shared" si="6"/>
        <v>4.0794295542159142</v>
      </c>
      <c r="N37" s="7">
        <f t="shared" si="7"/>
        <v>0.65721714380130802</v>
      </c>
      <c r="O37" s="7">
        <f t="shared" si="8"/>
        <v>6.4572171438013077</v>
      </c>
      <c r="P37" s="4">
        <v>10</v>
      </c>
      <c r="Q37" s="10">
        <f>P37/SUM(P25:P43)</f>
        <v>5.5555555555555552E-2</v>
      </c>
      <c r="R37" s="7">
        <f t="shared" si="9"/>
        <v>5.9868726392986114</v>
      </c>
    </row>
    <row r="38" spans="2:18" x14ac:dyDescent="0.25">
      <c r="E38" s="5">
        <f t="shared" si="0"/>
        <v>75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71.186838029070501</v>
      </c>
      <c r="K38" s="5">
        <f t="shared" si="4"/>
        <v>4.5443494779988516</v>
      </c>
      <c r="L38" s="5">
        <f t="shared" si="5"/>
        <v>71.331739224242298</v>
      </c>
      <c r="M38" s="5">
        <f t="shared" si="6"/>
        <v>3.6526305957485761</v>
      </c>
      <c r="N38" s="7">
        <f t="shared" si="7"/>
        <v>0.55050103406421957</v>
      </c>
      <c r="O38" s="7">
        <f t="shared" si="8"/>
        <v>6.3505010340642194</v>
      </c>
      <c r="P38" s="4">
        <v>10</v>
      </c>
      <c r="Q38" s="10">
        <f>P38/SUM(P25:P43)</f>
        <v>5.5555555555555552E-2</v>
      </c>
      <c r="R38" s="7">
        <f t="shared" si="9"/>
        <v>5.7444848803288426</v>
      </c>
    </row>
    <row r="39" spans="2:18" x14ac:dyDescent="0.25">
      <c r="E39" s="5">
        <f t="shared" si="0"/>
        <v>75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70.45565052200115</v>
      </c>
      <c r="K39" s="5">
        <f t="shared" si="4"/>
        <v>3.8131619709295026</v>
      </c>
      <c r="L39" s="5">
        <f t="shared" si="5"/>
        <v>70.558761998031855</v>
      </c>
      <c r="M39" s="5">
        <f t="shared" si="6"/>
        <v>3.0979083015888964</v>
      </c>
      <c r="N39" s="7">
        <f t="shared" si="7"/>
        <v>0.42146310344184912</v>
      </c>
      <c r="O39" s="7">
        <f t="shared" si="8"/>
        <v>6.2214631034418488</v>
      </c>
      <c r="P39" s="4">
        <v>10</v>
      </c>
      <c r="Q39" s="10">
        <f>P39/SUM(P25:P43)</f>
        <v>5.5555555555555552E-2</v>
      </c>
      <c r="R39" s="7">
        <f t="shared" si="9"/>
        <v>5.5064526297590239</v>
      </c>
    </row>
    <row r="40" spans="2:18" x14ac:dyDescent="0.25">
      <c r="E40" s="5">
        <f t="shared" si="0"/>
        <v>75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69.862540774269007</v>
      </c>
      <c r="K40" s="5">
        <f t="shared" si="4"/>
        <v>2.9661134669265179</v>
      </c>
      <c r="L40" s="5">
        <f t="shared" si="5"/>
        <v>69.925477706877928</v>
      </c>
      <c r="M40" s="5">
        <f t="shared" si="6"/>
        <v>2.4311137246086942</v>
      </c>
      <c r="N40" s="7">
        <f t="shared" si="7"/>
        <v>0.28367158810798948</v>
      </c>
      <c r="O40" s="7">
        <f t="shared" si="8"/>
        <v>6.0836715881079897</v>
      </c>
      <c r="P40" s="4">
        <v>10</v>
      </c>
      <c r="Q40" s="10">
        <f>P40/SUM(P25:P43)</f>
        <v>5.5555555555555552E-2</v>
      </c>
      <c r="R40" s="7">
        <f t="shared" si="9"/>
        <v>5.2882760685883996</v>
      </c>
    </row>
    <row r="41" spans="2:18" x14ac:dyDescent="0.25">
      <c r="E41" s="5">
        <f t="shared" si="0"/>
        <v>75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69.425530125430882</v>
      </c>
      <c r="K41" s="5">
        <f t="shared" si="4"/>
        <v>2.0289411061568088</v>
      </c>
      <c r="L41" s="5">
        <f t="shared" si="5"/>
        <v>69.455171407241977</v>
      </c>
      <c r="M41" s="5">
        <f t="shared" si="6"/>
        <v>1.6739761774133366</v>
      </c>
      <c r="N41" s="7">
        <f t="shared" si="7"/>
        <v>0.1546754115769044</v>
      </c>
      <c r="O41" s="7">
        <f t="shared" si="8"/>
        <v>5.9546754115769041</v>
      </c>
      <c r="P41" s="4">
        <v>10</v>
      </c>
      <c r="Q41" s="10">
        <f>P41/SUM(P25:P43)</f>
        <v>5.5555555555555552E-2</v>
      </c>
      <c r="R41" s="7">
        <f t="shared" si="9"/>
        <v>5.1067516893077105</v>
      </c>
    </row>
    <row r="42" spans="2:18" x14ac:dyDescent="0.25">
      <c r="E42" s="5">
        <f t="shared" si="0"/>
        <v>75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69.157896922913693</v>
      </c>
      <c r="K42" s="5">
        <f t="shared" si="4"/>
        <v>1.0301203965702612</v>
      </c>
      <c r="L42" s="5">
        <f t="shared" si="5"/>
        <v>69.165568419783739</v>
      </c>
      <c r="M42" s="5">
        <f t="shared" si="6"/>
        <v>0.85336873076654307</v>
      </c>
      <c r="N42" s="7">
        <f t="shared" si="7"/>
        <v>5.4037700995493439E-2</v>
      </c>
      <c r="O42" s="7">
        <f t="shared" si="8"/>
        <v>5.8540377009954936</v>
      </c>
      <c r="P42" s="4">
        <v>10</v>
      </c>
      <c r="Q42" s="10">
        <f>P42/SUM(P25:P43)</f>
        <v>5.5555555555555552E-2</v>
      </c>
      <c r="R42" s="7">
        <f t="shared" si="9"/>
        <v>4.9786648197453012</v>
      </c>
    </row>
    <row r="43" spans="2:18" x14ac:dyDescent="0.25">
      <c r="E43" s="5">
        <f t="shared" si="0"/>
        <v>75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69.06777306614697</v>
      </c>
      <c r="K43" s="5">
        <f t="shared" si="4"/>
        <v>7.2678586621773478E-16</v>
      </c>
      <c r="L43" s="5">
        <f t="shared" si="5"/>
        <v>69.06777306614697</v>
      </c>
      <c r="M43" s="5">
        <f t="shared" si="6"/>
        <v>6.0291161703092839E-16</v>
      </c>
      <c r="N43" s="7">
        <f t="shared" si="7"/>
        <v>1.8112670798843166E-17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4.9187683915799649</v>
      </c>
    </row>
    <row r="44" spans="2:18" x14ac:dyDescent="0.25">
      <c r="R44" s="7">
        <f>SUMPRODUCT(Q25:Q43,R25:R43)</f>
        <v>6.2585397940217069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75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82.389958632321225</v>
      </c>
      <c r="K48" s="5">
        <f>I48</f>
        <v>0</v>
      </c>
      <c r="L48" s="5">
        <f>SQRT(J48^2+K48^2)</f>
        <v>82.389958632321225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6.9992907811424878</v>
      </c>
    </row>
    <row r="49" spans="5:18" x14ac:dyDescent="0.25">
      <c r="E49" s="5">
        <f t="shared" si="10"/>
        <v>75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82.277688555549432</v>
      </c>
      <c r="K49" s="5">
        <f t="shared" ref="K49:K66" si="14">I49</f>
        <v>1.2832528495365811</v>
      </c>
      <c r="L49" s="5">
        <f t="shared" ref="L49:L66" si="15">SQRT(J49^2+K49^2)</f>
        <v>82.287695142833073</v>
      </c>
      <c r="M49" s="5">
        <f t="shared" ref="M49:M66" si="16">ATAN(K49/J49)*180/PI()</f>
        <v>0.89354736059062378</v>
      </c>
      <c r="N49" s="7">
        <f t="shared" ref="N49:N66" si="17">$K$2*M49+$K$3*M49*M49+$K$4*M49*M49*M49</f>
        <v>5.7913729333899704E-2</v>
      </c>
      <c r="O49" s="7">
        <f t="shared" ref="O49:O66" si="18">N49+$E$4</f>
        <v>5.8579137293338999</v>
      </c>
      <c r="P49" s="4">
        <v>10</v>
      </c>
      <c r="Q49" s="10">
        <f>P49/SUM(P48:P66)</f>
        <v>5.5555555555555552E-2</v>
      </c>
      <c r="R49" s="7">
        <f t="shared" ref="R49:R66" si="19">O49*(L49^2/E49^2)</f>
        <v>7.0516417550905199</v>
      </c>
    </row>
    <row r="50" spans="5:18" x14ac:dyDescent="0.25">
      <c r="E50" s="5">
        <f t="shared" si="10"/>
        <v>75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81.944289594705381</v>
      </c>
      <c r="K50" s="5">
        <f t="shared" si="14"/>
        <v>2.5275147105972673</v>
      </c>
      <c r="L50" s="5">
        <f t="shared" si="15"/>
        <v>81.983260046141282</v>
      </c>
      <c r="M50" s="5">
        <f t="shared" si="16"/>
        <v>1.7666884162530239</v>
      </c>
      <c r="N50" s="7">
        <f t="shared" si="17"/>
        <v>0.16872720748137154</v>
      </c>
      <c r="O50" s="7">
        <f t="shared" si="18"/>
        <v>5.9687272074813711</v>
      </c>
      <c r="P50" s="4">
        <v>10</v>
      </c>
      <c r="Q50" s="10">
        <f>P50/SUM(P48:P66)</f>
        <v>5.5555555555555552E-2</v>
      </c>
      <c r="R50" s="7">
        <f t="shared" si="19"/>
        <v>7.1319710499444744</v>
      </c>
    </row>
    <row r="51" spans="5:18" x14ac:dyDescent="0.25">
      <c r="E51" s="5">
        <f t="shared" si="10"/>
        <v>75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81.399891908506291</v>
      </c>
      <c r="K51" s="5">
        <f t="shared" si="14"/>
        <v>3.694979316160611</v>
      </c>
      <c r="L51" s="5">
        <f t="shared" si="15"/>
        <v>81.483711715062185</v>
      </c>
      <c r="M51" s="5">
        <f t="shared" si="16"/>
        <v>2.5990389699855503</v>
      </c>
      <c r="N51" s="7">
        <f t="shared" si="17"/>
        <v>0.31640392704556869</v>
      </c>
      <c r="O51" s="7">
        <f t="shared" si="18"/>
        <v>6.1164039270455683</v>
      </c>
      <c r="P51" s="4">
        <v>10</v>
      </c>
      <c r="Q51" s="10">
        <f>P51/SUM(P48:P66)</f>
        <v>5.5555555555555552E-2</v>
      </c>
      <c r="R51" s="7">
        <f t="shared" si="19"/>
        <v>7.2196349534519948</v>
      </c>
    </row>
    <row r="52" spans="5:18" x14ac:dyDescent="0.25">
      <c r="E52" s="5">
        <f t="shared" si="10"/>
        <v>75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80.661036745168801</v>
      </c>
      <c r="K52" s="5">
        <f t="shared" si="14"/>
        <v>4.7501738449521653</v>
      </c>
      <c r="L52" s="5">
        <f t="shared" si="15"/>
        <v>80.800785889511857</v>
      </c>
      <c r="M52" s="5">
        <f t="shared" si="16"/>
        <v>3.3702881311778881</v>
      </c>
      <c r="N52" s="7">
        <f t="shared" si="17"/>
        <v>0.48334217798071194</v>
      </c>
      <c r="O52" s="7">
        <f t="shared" si="18"/>
        <v>6.2833421779807122</v>
      </c>
      <c r="P52" s="4">
        <v>10</v>
      </c>
      <c r="Q52" s="10">
        <f>P52/SUM(P48:P66)</f>
        <v>5.5555555555555552E-2</v>
      </c>
      <c r="R52" s="7">
        <f t="shared" si="19"/>
        <v>7.2928848113044991</v>
      </c>
    </row>
    <row r="53" spans="5:18" x14ac:dyDescent="0.25">
      <c r="E53" s="5">
        <f t="shared" si="10"/>
        <v>75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79.750173844952172</v>
      </c>
      <c r="K53" s="5">
        <f t="shared" si="14"/>
        <v>5.6610367451687953</v>
      </c>
      <c r="L53" s="5">
        <f t="shared" si="15"/>
        <v>79.95084468178085</v>
      </c>
      <c r="M53" s="5">
        <f t="shared" si="16"/>
        <v>4.0603092456315384</v>
      </c>
      <c r="N53" s="7">
        <f t="shared" si="17"/>
        <v>0.65231395852316165</v>
      </c>
      <c r="O53" s="7">
        <f t="shared" si="18"/>
        <v>6.4523139585231615</v>
      </c>
      <c r="P53" s="4">
        <v>10</v>
      </c>
      <c r="Q53" s="10">
        <f>P53/SUM(P48:P66)</f>
        <v>5.5555555555555552E-2</v>
      </c>
      <c r="R53" s="7">
        <f t="shared" si="19"/>
        <v>7.3322806111254408</v>
      </c>
    </row>
    <row r="54" spans="5:18" x14ac:dyDescent="0.25">
      <c r="E54" s="5">
        <f t="shared" si="10"/>
        <v>75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78.694979316160612</v>
      </c>
      <c r="K54" s="5">
        <f t="shared" si="14"/>
        <v>6.3998919085062846</v>
      </c>
      <c r="L54" s="5">
        <f t="shared" si="15"/>
        <v>78.954786973378063</v>
      </c>
      <c r="M54" s="5">
        <f t="shared" si="16"/>
        <v>4.6493638314151315</v>
      </c>
      <c r="N54" s="7">
        <f t="shared" si="17"/>
        <v>0.80792813357942483</v>
      </c>
      <c r="O54" s="7">
        <f t="shared" si="18"/>
        <v>6.6079281335794242</v>
      </c>
      <c r="P54" s="4">
        <v>10</v>
      </c>
      <c r="Q54" s="10">
        <f>P54/SUM(P48:P66)</f>
        <v>5.5555555555555552E-2</v>
      </c>
      <c r="R54" s="7">
        <f t="shared" si="19"/>
        <v>7.3231801261645302</v>
      </c>
    </row>
    <row r="55" spans="5:18" x14ac:dyDescent="0.25">
      <c r="E55" s="5">
        <f t="shared" si="10"/>
        <v>75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77.527514710597274</v>
      </c>
      <c r="K55" s="5">
        <f t="shared" si="14"/>
        <v>6.9442895947053769</v>
      </c>
      <c r="L55" s="5">
        <f t="shared" si="15"/>
        <v>77.837900120551879</v>
      </c>
      <c r="M55" s="5">
        <f t="shared" si="16"/>
        <v>5.1184344419103347</v>
      </c>
      <c r="N55" s="7">
        <f t="shared" si="17"/>
        <v>0.93748532800830708</v>
      </c>
      <c r="O55" s="7">
        <f t="shared" si="18"/>
        <v>6.7374853280083071</v>
      </c>
      <c r="P55" s="4">
        <v>10</v>
      </c>
      <c r="Q55" s="10">
        <f>P55/SUM(P48:P66)</f>
        <v>5.5555555555555552E-2</v>
      </c>
      <c r="R55" s="7">
        <f t="shared" si="19"/>
        <v>7.2570067671095639</v>
      </c>
    </row>
    <row r="56" spans="5:18" x14ac:dyDescent="0.25">
      <c r="E56" s="5">
        <f t="shared" si="10"/>
        <v>75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76.283252849536581</v>
      </c>
      <c r="K56" s="5">
        <f t="shared" si="14"/>
        <v>7.2776885555494335</v>
      </c>
      <c r="L56" s="5">
        <f t="shared" si="15"/>
        <v>76.629624924163025</v>
      </c>
      <c r="M56" s="5">
        <f t="shared" si="16"/>
        <v>5.4497231286488867</v>
      </c>
      <c r="N56" s="7">
        <f t="shared" si="17"/>
        <v>1.0312154223073295</v>
      </c>
      <c r="O56" s="7">
        <f t="shared" si="18"/>
        <v>6.8312154223073289</v>
      </c>
      <c r="P56" s="4">
        <v>10</v>
      </c>
      <c r="Q56" s="10">
        <f>P56/SUM(P48:P66)</f>
        <v>5.5555555555555552E-2</v>
      </c>
      <c r="R56" s="7">
        <f t="shared" si="19"/>
        <v>7.1313024163597136</v>
      </c>
    </row>
    <row r="57" spans="5:18" x14ac:dyDescent="0.25">
      <c r="E57" s="5">
        <f t="shared" si="10"/>
        <v>75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75</v>
      </c>
      <c r="K57" s="5">
        <f t="shared" si="14"/>
        <v>7.389958632321223</v>
      </c>
      <c r="L57" s="5">
        <f t="shared" si="15"/>
        <v>75.3631971759918</v>
      </c>
      <c r="M57" s="5">
        <f t="shared" si="16"/>
        <v>5.6273480214059877</v>
      </c>
      <c r="N57" s="7">
        <f t="shared" si="17"/>
        <v>1.082041427920857</v>
      </c>
      <c r="O57" s="7">
        <f t="shared" si="18"/>
        <v>6.882041427920857</v>
      </c>
      <c r="P57" s="4">
        <v>10</v>
      </c>
      <c r="Q57" s="10">
        <f>P57/SUM(P48:P66)</f>
        <v>5.5555555555555552E-2</v>
      </c>
      <c r="R57" s="7">
        <f t="shared" si="19"/>
        <v>6.9488571660362419</v>
      </c>
    </row>
    <row r="58" spans="5:18" x14ac:dyDescent="0.25">
      <c r="E58" s="5">
        <f t="shared" si="10"/>
        <v>75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73.716747150463419</v>
      </c>
      <c r="K58" s="5">
        <f t="shared" si="14"/>
        <v>7.2776885555494335</v>
      </c>
      <c r="L58" s="5">
        <f t="shared" si="15"/>
        <v>74.075121067447014</v>
      </c>
      <c r="M58" s="5">
        <f t="shared" si="16"/>
        <v>5.6382572865913101</v>
      </c>
      <c r="N58" s="7">
        <f t="shared" si="17"/>
        <v>1.0851737534408121</v>
      </c>
      <c r="O58" s="7">
        <f t="shared" si="18"/>
        <v>6.885173753440812</v>
      </c>
      <c r="P58" s="4">
        <v>10</v>
      </c>
      <c r="Q58" s="10">
        <f>P58/SUM(P48:P66)</f>
        <v>5.5555555555555552E-2</v>
      </c>
      <c r="R58" s="7">
        <f t="shared" si="19"/>
        <v>6.7164087333625586</v>
      </c>
    </row>
    <row r="59" spans="5:18" x14ac:dyDescent="0.25">
      <c r="E59" s="5">
        <f t="shared" si="10"/>
        <v>75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72.472485289402726</v>
      </c>
      <c r="K59" s="5">
        <f t="shared" si="14"/>
        <v>6.9442895947053778</v>
      </c>
      <c r="L59" s="5">
        <f t="shared" si="15"/>
        <v>72.804424879246369</v>
      </c>
      <c r="M59" s="5">
        <f t="shared" si="16"/>
        <v>5.4733524492182255</v>
      </c>
      <c r="N59" s="7">
        <f t="shared" si="17"/>
        <v>1.0379565232897203</v>
      </c>
      <c r="O59" s="7">
        <f t="shared" si="18"/>
        <v>6.8379565232897201</v>
      </c>
      <c r="P59" s="4">
        <v>10</v>
      </c>
      <c r="Q59" s="10">
        <f>P59/SUM(P48:P66)</f>
        <v>5.5555555555555552E-2</v>
      </c>
      <c r="R59" s="7">
        <f t="shared" si="19"/>
        <v>6.4434633018100751</v>
      </c>
    </row>
    <row r="60" spans="5:18" x14ac:dyDescent="0.25">
      <c r="E60" s="5">
        <f t="shared" si="10"/>
        <v>75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71.305020683839388</v>
      </c>
      <c r="K60" s="5">
        <f t="shared" si="14"/>
        <v>6.3998919085062855</v>
      </c>
      <c r="L60" s="5">
        <f t="shared" si="15"/>
        <v>71.591651686235934</v>
      </c>
      <c r="M60" s="5">
        <f t="shared" si="16"/>
        <v>5.128767659896754</v>
      </c>
      <c r="N60" s="7">
        <f t="shared" si="17"/>
        <v>0.94038437702869992</v>
      </c>
      <c r="O60" s="7">
        <f t="shared" si="18"/>
        <v>6.7403843770286995</v>
      </c>
      <c r="P60" s="4">
        <v>10</v>
      </c>
      <c r="Q60" s="10">
        <f>P60/SUM(P48:P66)</f>
        <v>5.5555555555555552E-2</v>
      </c>
      <c r="R60" s="7">
        <f t="shared" si="19"/>
        <v>6.14167598521838</v>
      </c>
    </row>
    <row r="61" spans="5:18" x14ac:dyDescent="0.25">
      <c r="E61" s="5">
        <f t="shared" si="10"/>
        <v>75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70.249826155047828</v>
      </c>
      <c r="K61" s="5">
        <f t="shared" si="14"/>
        <v>5.6610367451687953</v>
      </c>
      <c r="L61" s="5">
        <f t="shared" si="15"/>
        <v>70.477552538695562</v>
      </c>
      <c r="M61" s="5">
        <f t="shared" si="16"/>
        <v>4.6071877204864871</v>
      </c>
      <c r="N61" s="7">
        <f t="shared" si="17"/>
        <v>0.79649900084185277</v>
      </c>
      <c r="O61" s="7">
        <f t="shared" si="18"/>
        <v>6.5964990008418525</v>
      </c>
      <c r="P61" s="4">
        <v>10</v>
      </c>
      <c r="Q61" s="10">
        <f>P61/SUM(P48:P66)</f>
        <v>5.5555555555555552E-2</v>
      </c>
      <c r="R61" s="7">
        <f t="shared" si="19"/>
        <v>5.8249553700140444</v>
      </c>
    </row>
    <row r="62" spans="5:18" x14ac:dyDescent="0.25">
      <c r="E62" s="5">
        <f t="shared" si="10"/>
        <v>75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69.338963254831199</v>
      </c>
      <c r="K62" s="5">
        <f t="shared" si="14"/>
        <v>4.7501738449521671</v>
      </c>
      <c r="L62" s="5">
        <f t="shared" si="15"/>
        <v>69.501481831771756</v>
      </c>
      <c r="M62" s="5">
        <f t="shared" si="16"/>
        <v>3.9190135717182804</v>
      </c>
      <c r="N62" s="7">
        <f t="shared" si="17"/>
        <v>0.61642327283960785</v>
      </c>
      <c r="O62" s="7">
        <f t="shared" si="18"/>
        <v>6.4164232728396078</v>
      </c>
      <c r="P62" s="4">
        <v>10</v>
      </c>
      <c r="Q62" s="10">
        <f>P62/SUM(P48:P66)</f>
        <v>5.5555555555555552E-2</v>
      </c>
      <c r="R62" s="7">
        <f t="shared" si="19"/>
        <v>5.5100889152078825</v>
      </c>
    </row>
    <row r="63" spans="5:18" x14ac:dyDescent="0.25">
      <c r="E63" s="5">
        <f t="shared" si="10"/>
        <v>75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68.600108091493709</v>
      </c>
      <c r="K63" s="5">
        <f t="shared" si="14"/>
        <v>3.694979316160611</v>
      </c>
      <c r="L63" s="5">
        <f t="shared" si="15"/>
        <v>68.699546594657193</v>
      </c>
      <c r="M63" s="5">
        <f t="shared" si="16"/>
        <v>3.0831196735597048</v>
      </c>
      <c r="N63" s="7">
        <f t="shared" si="17"/>
        <v>0.41819037644698825</v>
      </c>
      <c r="O63" s="7">
        <f t="shared" si="18"/>
        <v>6.2181903764469881</v>
      </c>
      <c r="P63" s="4">
        <v>10</v>
      </c>
      <c r="Q63" s="10">
        <f>P63/SUM(P48:P66)</f>
        <v>5.5555555555555552E-2</v>
      </c>
      <c r="R63" s="7">
        <f t="shared" si="19"/>
        <v>5.2173410771423683</v>
      </c>
    </row>
    <row r="64" spans="5:18" x14ac:dyDescent="0.25">
      <c r="E64" s="5">
        <f t="shared" si="10"/>
        <v>75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68.055710405294619</v>
      </c>
      <c r="K64" s="5">
        <f t="shared" si="14"/>
        <v>2.5275147105972686</v>
      </c>
      <c r="L64" s="5">
        <f t="shared" si="15"/>
        <v>68.102628799346732</v>
      </c>
      <c r="M64" s="5">
        <f t="shared" si="16"/>
        <v>2.1269251073899857</v>
      </c>
      <c r="N64" s="7">
        <f t="shared" si="17"/>
        <v>0.22805100701325801</v>
      </c>
      <c r="O64" s="7">
        <f t="shared" si="18"/>
        <v>6.028051007013258</v>
      </c>
      <c r="P64" s="4">
        <v>10</v>
      </c>
      <c r="Q64" s="10">
        <f>P64/SUM(P48:P66)</f>
        <v>5.5555555555555552E-2</v>
      </c>
      <c r="R64" s="7">
        <f t="shared" si="19"/>
        <v>4.9702947503235801</v>
      </c>
    </row>
    <row r="65" spans="2:18" x14ac:dyDescent="0.25">
      <c r="E65" s="5">
        <f t="shared" si="10"/>
        <v>75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67.722311444450568</v>
      </c>
      <c r="K65" s="5">
        <f t="shared" si="14"/>
        <v>1.2832528495365807</v>
      </c>
      <c r="L65" s="5">
        <f t="shared" si="15"/>
        <v>67.734468369176739</v>
      </c>
      <c r="M65" s="5">
        <f t="shared" si="16"/>
        <v>1.0855532367182295</v>
      </c>
      <c r="N65" s="7">
        <f t="shared" si="17"/>
        <v>7.7987207766354399E-2</v>
      </c>
      <c r="O65" s="7">
        <f t="shared" si="18"/>
        <v>5.8779872077663544</v>
      </c>
      <c r="P65" s="4">
        <v>10</v>
      </c>
      <c r="Q65" s="10">
        <f>P65/SUM(P48:P66)</f>
        <v>5.5555555555555552E-2</v>
      </c>
      <c r="R65" s="7">
        <f t="shared" si="19"/>
        <v>4.7943039360454396</v>
      </c>
    </row>
    <row r="66" spans="2:18" x14ac:dyDescent="0.25">
      <c r="E66" s="5">
        <f t="shared" si="10"/>
        <v>75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67.610041367678775</v>
      </c>
      <c r="K66" s="5">
        <f t="shared" si="14"/>
        <v>9.0537964002269651E-16</v>
      </c>
      <c r="L66" s="5">
        <f t="shared" si="15"/>
        <v>67.610041367678775</v>
      </c>
      <c r="M66" s="5">
        <f t="shared" si="16"/>
        <v>7.6725928842831652E-16</v>
      </c>
      <c r="N66" s="7">
        <f t="shared" si="17"/>
        <v>2.305000354296351E-17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4.7133302442111233</v>
      </c>
    </row>
    <row r="67" spans="2:18" x14ac:dyDescent="0.25">
      <c r="R67" s="7">
        <f>SUMPRODUCT(Q48:Q66,R48:R66)</f>
        <v>6.4535334576882288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75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83.184869459156147</v>
      </c>
      <c r="K71" s="5">
        <f>I71</f>
        <v>0</v>
      </c>
      <c r="L71" s="5">
        <f>SQRT(J71^2+K71^2)</f>
        <v>83.184869459156147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7.1350027627082175</v>
      </c>
    </row>
    <row r="72" spans="2:18" x14ac:dyDescent="0.25">
      <c r="E72" s="5">
        <f t="shared" si="20"/>
        <v>75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83.060522900769811</v>
      </c>
      <c r="K72" s="5">
        <f t="shared" ref="K72:K89" si="24">I72</f>
        <v>1.4212876660241791</v>
      </c>
      <c r="L72" s="5">
        <f t="shared" ref="L72:L89" si="25">SQRT(J72^2+K72^2)</f>
        <v>83.072682171571287</v>
      </c>
      <c r="M72" s="5">
        <f t="shared" ref="M72:M89" si="26">ATAN(K72/J72)*180/PI()</f>
        <v>0.98031935372682666</v>
      </c>
      <c r="N72" s="7">
        <f t="shared" ref="N72:N89" si="27">$K$2*M72+$K$3*M72*M72+$K$4*M72*M72*M72</f>
        <v>6.6670254248648614E-2</v>
      </c>
      <c r="O72" s="7">
        <f t="shared" ref="O72:O89" si="28">N72+$E$4</f>
        <v>5.8666702542486489</v>
      </c>
      <c r="P72" s="4">
        <v>10</v>
      </c>
      <c r="Q72" s="10">
        <f>P72/SUM(P71:P89)</f>
        <v>5.5555555555555552E-2</v>
      </c>
      <c r="R72" s="7">
        <f t="shared" ref="R72:R89" si="29">O72*(L72^2/E72^2)</f>
        <v>7.1975653619210309</v>
      </c>
    </row>
    <row r="73" spans="2:18" x14ac:dyDescent="0.25">
      <c r="E73" s="5">
        <f t="shared" si="20"/>
        <v>75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82.691261432864991</v>
      </c>
      <c r="K73" s="5">
        <f t="shared" si="24"/>
        <v>2.7993902255224752</v>
      </c>
      <c r="L73" s="5">
        <f t="shared" si="25"/>
        <v>82.738632469924084</v>
      </c>
      <c r="M73" s="5">
        <f t="shared" si="26"/>
        <v>1.9389233031970132</v>
      </c>
      <c r="N73" s="7">
        <f t="shared" si="27"/>
        <v>0.19617145759117049</v>
      </c>
      <c r="O73" s="7">
        <f t="shared" si="28"/>
        <v>5.9961714575911707</v>
      </c>
      <c r="P73" s="4">
        <v>10</v>
      </c>
      <c r="Q73" s="10">
        <f>P73/SUM(P71:P89)</f>
        <v>5.5555555555555552E-2</v>
      </c>
      <c r="R73" s="7">
        <f t="shared" si="29"/>
        <v>7.2974006820930173</v>
      </c>
    </row>
    <row r="74" spans="2:18" x14ac:dyDescent="0.25">
      <c r="E74" s="5">
        <f t="shared" si="20"/>
        <v>75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82.088304878288625</v>
      </c>
      <c r="K74" s="5">
        <f t="shared" si="24"/>
        <v>4.0924347295780743</v>
      </c>
      <c r="L74" s="5">
        <f t="shared" si="25"/>
        <v>82.190253800598043</v>
      </c>
      <c r="M74" s="5">
        <f t="shared" si="26"/>
        <v>2.8540638906986442</v>
      </c>
      <c r="N74" s="7">
        <f t="shared" si="27"/>
        <v>0.36870517185326623</v>
      </c>
      <c r="O74" s="7">
        <f t="shared" si="28"/>
        <v>6.1687051718532659</v>
      </c>
      <c r="P74" s="4">
        <v>10</v>
      </c>
      <c r="Q74" s="10">
        <f>P74/SUM(P71:P89)</f>
        <v>5.5555555555555552E-2</v>
      </c>
      <c r="R74" s="7">
        <f t="shared" si="29"/>
        <v>7.4081903068694226</v>
      </c>
    </row>
    <row r="75" spans="2:18" x14ac:dyDescent="0.25">
      <c r="E75" s="5">
        <f t="shared" si="20"/>
        <v>75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81.269973766840806</v>
      </c>
      <c r="K75" s="5">
        <f t="shared" si="24"/>
        <v>5.2611326752473389</v>
      </c>
      <c r="L75" s="5">
        <f t="shared" si="25"/>
        <v>81.440089348487021</v>
      </c>
      <c r="M75" s="5">
        <f t="shared" si="26"/>
        <v>3.7039591084151926</v>
      </c>
      <c r="N75" s="7">
        <f t="shared" si="27"/>
        <v>0.56301794142495787</v>
      </c>
      <c r="O75" s="7">
        <f t="shared" si="28"/>
        <v>6.3630179414249577</v>
      </c>
      <c r="P75" s="4">
        <v>10</v>
      </c>
      <c r="Q75" s="10">
        <f>P75/SUM(P71:P89)</f>
        <v>5.5555555555555552E-2</v>
      </c>
      <c r="R75" s="7">
        <f t="shared" si="29"/>
        <v>7.5026917536706277</v>
      </c>
    </row>
    <row r="76" spans="2:18" x14ac:dyDescent="0.25">
      <c r="E76" s="5">
        <f t="shared" si="20"/>
        <v>75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80.261132675247339</v>
      </c>
      <c r="K76" s="5">
        <f t="shared" si="24"/>
        <v>6.2699737668408035</v>
      </c>
      <c r="L76" s="5">
        <f t="shared" si="25"/>
        <v>80.505664330843999</v>
      </c>
      <c r="M76" s="5">
        <f t="shared" si="26"/>
        <v>4.4668559307006701</v>
      </c>
      <c r="N76" s="7">
        <f t="shared" si="27"/>
        <v>0.75876780030145763</v>
      </c>
      <c r="O76" s="7">
        <f t="shared" si="28"/>
        <v>6.5587678003014576</v>
      </c>
      <c r="P76" s="4">
        <v>10</v>
      </c>
      <c r="Q76" s="10">
        <f>P76/SUM(P71:P89)</f>
        <v>5.5555555555555552E-2</v>
      </c>
      <c r="R76" s="7">
        <f t="shared" si="29"/>
        <v>7.5570553892071084</v>
      </c>
    </row>
    <row r="77" spans="2:18" x14ac:dyDescent="0.25">
      <c r="E77" s="5">
        <f t="shared" si="20"/>
        <v>75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79.092434729578073</v>
      </c>
      <c r="K77" s="5">
        <f t="shared" si="24"/>
        <v>7.0883048782886249</v>
      </c>
      <c r="L77" s="5">
        <f t="shared" si="25"/>
        <v>79.409428265793082</v>
      </c>
      <c r="M77" s="5">
        <f t="shared" si="26"/>
        <v>5.1211957459489517</v>
      </c>
      <c r="N77" s="7">
        <f t="shared" si="27"/>
        <v>0.93825986016180896</v>
      </c>
      <c r="O77" s="7">
        <f t="shared" si="28"/>
        <v>6.7382598601618087</v>
      </c>
      <c r="P77" s="4">
        <v>10</v>
      </c>
      <c r="Q77" s="10">
        <f>P77/SUM(P71:P89)</f>
        <v>5.5555555555555552E-2</v>
      </c>
      <c r="R77" s="7">
        <f t="shared" si="29"/>
        <v>7.553867575405083</v>
      </c>
    </row>
    <row r="78" spans="2:18" x14ac:dyDescent="0.25">
      <c r="E78" s="5">
        <f t="shared" si="20"/>
        <v>75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77.799390225522473</v>
      </c>
      <c r="K78" s="5">
        <f t="shared" si="24"/>
        <v>7.6912614328649829</v>
      </c>
      <c r="L78" s="5">
        <f t="shared" si="25"/>
        <v>78.178645561891116</v>
      </c>
      <c r="M78" s="5">
        <f t="shared" si="26"/>
        <v>5.6459253837501775</v>
      </c>
      <c r="N78" s="7">
        <f t="shared" si="27"/>
        <v>1.0873761408979188</v>
      </c>
      <c r="O78" s="7">
        <f t="shared" si="28"/>
        <v>6.8873761408979188</v>
      </c>
      <c r="P78" s="4">
        <v>10</v>
      </c>
      <c r="Q78" s="10">
        <f>P78/SUM(P71:P89)</f>
        <v>5.5555555555555552E-2</v>
      </c>
      <c r="R78" s="7">
        <f t="shared" si="29"/>
        <v>7.4835481811123064</v>
      </c>
    </row>
    <row r="79" spans="2:18" x14ac:dyDescent="0.25">
      <c r="E79" s="5">
        <f t="shared" si="20"/>
        <v>75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76.421287666024185</v>
      </c>
      <c r="K79" s="5">
        <f t="shared" si="24"/>
        <v>8.0605229007698149</v>
      </c>
      <c r="L79" s="5">
        <f t="shared" si="25"/>
        <v>76.845203090154271</v>
      </c>
      <c r="M79" s="5">
        <f t="shared" si="26"/>
        <v>6.0210011295278978</v>
      </c>
      <c r="N79" s="7">
        <f t="shared" si="27"/>
        <v>1.1956713260893614</v>
      </c>
      <c r="O79" s="7">
        <f t="shared" si="28"/>
        <v>6.9956713260893615</v>
      </c>
      <c r="P79" s="4">
        <v>10</v>
      </c>
      <c r="Q79" s="10">
        <f>P79/SUM(P71:P89)</f>
        <v>5.5555555555555552E-2</v>
      </c>
      <c r="R79" s="7">
        <f t="shared" si="29"/>
        <v>7.3441306745764106</v>
      </c>
    </row>
    <row r="80" spans="2:18" x14ac:dyDescent="0.25">
      <c r="E80" s="5">
        <f t="shared" si="20"/>
        <v>75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75</v>
      </c>
      <c r="K80" s="5">
        <f t="shared" si="24"/>
        <v>8.1848694591561504</v>
      </c>
      <c r="L80" s="5">
        <f t="shared" si="25"/>
        <v>75.44529202053252</v>
      </c>
      <c r="M80" s="5">
        <f t="shared" si="26"/>
        <v>6.2281326438825895</v>
      </c>
      <c r="N80" s="7">
        <f t="shared" si="27"/>
        <v>1.2558018336307297</v>
      </c>
      <c r="O80" s="7">
        <f t="shared" si="28"/>
        <v>7.0558018336307295</v>
      </c>
      <c r="P80" s="4">
        <v>10</v>
      </c>
      <c r="Q80" s="10">
        <f>P80/SUM(P71:P89)</f>
        <v>5.5555555555555552E-2</v>
      </c>
      <c r="R80" s="7">
        <f t="shared" si="29"/>
        <v>7.1398343487945857</v>
      </c>
    </row>
    <row r="81" spans="2:18" x14ac:dyDescent="0.25">
      <c r="E81" s="5">
        <f t="shared" si="20"/>
        <v>75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73.578712333975815</v>
      </c>
      <c r="K81" s="5">
        <f t="shared" si="24"/>
        <v>8.0605229007698149</v>
      </c>
      <c r="L81" s="5">
        <f t="shared" si="25"/>
        <v>74.018909328358788</v>
      </c>
      <c r="M81" s="5">
        <f t="shared" si="26"/>
        <v>6.2518031263485554</v>
      </c>
      <c r="N81" s="7">
        <f t="shared" si="27"/>
        <v>1.2626811039799668</v>
      </c>
      <c r="O81" s="7">
        <f t="shared" si="28"/>
        <v>7.0626811039799664</v>
      </c>
      <c r="P81" s="4">
        <v>10</v>
      </c>
      <c r="Q81" s="10">
        <f>P81/SUM(P71:P89)</f>
        <v>5.5555555555555552E-2</v>
      </c>
      <c r="R81" s="7">
        <f t="shared" si="29"/>
        <v>6.8791128414305289</v>
      </c>
    </row>
    <row r="82" spans="2:18" x14ac:dyDescent="0.25">
      <c r="E82" s="5">
        <f t="shared" si="20"/>
        <v>75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72.200609774477527</v>
      </c>
      <c r="K82" s="5">
        <f t="shared" si="24"/>
        <v>7.6912614328649838</v>
      </c>
      <c r="L82" s="5">
        <f t="shared" si="25"/>
        <v>72.60911481511846</v>
      </c>
      <c r="M82" s="5">
        <f t="shared" si="26"/>
        <v>6.0805742236213547</v>
      </c>
      <c r="N82" s="7">
        <f t="shared" si="27"/>
        <v>1.2129498604314521</v>
      </c>
      <c r="O82" s="7">
        <f t="shared" si="28"/>
        <v>7.0129498604314522</v>
      </c>
      <c r="P82" s="4">
        <v>10</v>
      </c>
      <c r="Q82" s="10">
        <f>P82/SUM(P71:P89)</f>
        <v>5.5555555555555552E-2</v>
      </c>
      <c r="R82" s="7">
        <f t="shared" si="29"/>
        <v>6.572952466818788</v>
      </c>
    </row>
    <row r="83" spans="2:18" x14ac:dyDescent="0.25">
      <c r="E83" s="5">
        <f t="shared" si="20"/>
        <v>75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70.907565270421927</v>
      </c>
      <c r="K83" s="5">
        <f t="shared" si="24"/>
        <v>7.0883048782886258</v>
      </c>
      <c r="L83" s="5">
        <f t="shared" si="25"/>
        <v>71.260977250011919</v>
      </c>
      <c r="M83" s="5">
        <f t="shared" si="26"/>
        <v>5.7086317273381049</v>
      </c>
      <c r="N83" s="7">
        <f t="shared" si="27"/>
        <v>1.1054066998060494</v>
      </c>
      <c r="O83" s="7">
        <f t="shared" si="28"/>
        <v>6.9054066998060488</v>
      </c>
      <c r="P83" s="4">
        <v>10</v>
      </c>
      <c r="Q83" s="10">
        <f>P83/SUM(P71:P89)</f>
        <v>5.5555555555555552E-2</v>
      </c>
      <c r="R83" s="7">
        <f t="shared" si="29"/>
        <v>6.2340500213571746</v>
      </c>
    </row>
    <row r="84" spans="2:18" x14ac:dyDescent="0.25">
      <c r="E84" s="5">
        <f t="shared" si="20"/>
        <v>75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69.738867324752661</v>
      </c>
      <c r="K84" s="5">
        <f t="shared" si="24"/>
        <v>6.2699737668408035</v>
      </c>
      <c r="L84" s="5">
        <f t="shared" si="25"/>
        <v>70.020155575207966</v>
      </c>
      <c r="M84" s="5">
        <f t="shared" si="26"/>
        <v>5.1374473802408129</v>
      </c>
      <c r="N84" s="7">
        <f t="shared" si="27"/>
        <v>0.94282085501722346</v>
      </c>
      <c r="O84" s="7">
        <f t="shared" si="28"/>
        <v>6.7428208550172233</v>
      </c>
      <c r="P84" s="4">
        <v>10</v>
      </c>
      <c r="Q84" s="10">
        <f>P84/SUM(P71:P89)</f>
        <v>5.5555555555555552E-2</v>
      </c>
      <c r="R84" s="7">
        <f t="shared" si="29"/>
        <v>5.877129189233167</v>
      </c>
    </row>
    <row r="85" spans="2:18" x14ac:dyDescent="0.25">
      <c r="E85" s="5">
        <f t="shared" si="20"/>
        <v>75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68.730026233159194</v>
      </c>
      <c r="K85" s="5">
        <f t="shared" si="24"/>
        <v>5.2611326752473406</v>
      </c>
      <c r="L85" s="5">
        <f t="shared" si="25"/>
        <v>68.931096197850408</v>
      </c>
      <c r="M85" s="5">
        <f t="shared" si="26"/>
        <v>4.3773297490537253</v>
      </c>
      <c r="N85" s="7">
        <f t="shared" si="27"/>
        <v>0.7349471201368748</v>
      </c>
      <c r="O85" s="7">
        <f t="shared" si="28"/>
        <v>6.5349471201368745</v>
      </c>
      <c r="P85" s="4">
        <v>10</v>
      </c>
      <c r="Q85" s="10">
        <f>P85/SUM(P71:P89)</f>
        <v>5.5555555555555552E-2</v>
      </c>
      <c r="R85" s="7">
        <f t="shared" si="29"/>
        <v>5.5201378225936821</v>
      </c>
    </row>
    <row r="86" spans="2:18" x14ac:dyDescent="0.25">
      <c r="E86" s="5">
        <f t="shared" si="20"/>
        <v>75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67.911695121711375</v>
      </c>
      <c r="K86" s="5">
        <f t="shared" si="24"/>
        <v>4.0924347295780743</v>
      </c>
      <c r="L86" s="5">
        <f t="shared" si="25"/>
        <v>68.034890727626902</v>
      </c>
      <c r="M86" s="5">
        <f t="shared" si="26"/>
        <v>3.4485374698025111</v>
      </c>
      <c r="N86" s="7">
        <f t="shared" si="27"/>
        <v>0.50165915664328509</v>
      </c>
      <c r="O86" s="7">
        <f t="shared" si="28"/>
        <v>6.3016591566432849</v>
      </c>
      <c r="P86" s="4">
        <v>10</v>
      </c>
      <c r="Q86" s="10">
        <f>P86/SUM(P71:P89)</f>
        <v>5.5555555555555552E-2</v>
      </c>
      <c r="R86" s="7">
        <f t="shared" si="29"/>
        <v>5.1855612195704897</v>
      </c>
    </row>
    <row r="87" spans="2:18" x14ac:dyDescent="0.25">
      <c r="E87" s="5">
        <f t="shared" si="20"/>
        <v>75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67.308738567135023</v>
      </c>
      <c r="K87" s="5">
        <f t="shared" si="24"/>
        <v>2.7993902255224765</v>
      </c>
      <c r="L87" s="5">
        <f t="shared" si="25"/>
        <v>67.366927146291005</v>
      </c>
      <c r="M87" s="5">
        <f t="shared" si="26"/>
        <v>2.3815757685982524</v>
      </c>
      <c r="N87" s="7">
        <f t="shared" si="27"/>
        <v>0.27428518688135434</v>
      </c>
      <c r="O87" s="7">
        <f t="shared" si="28"/>
        <v>6.0742851868813545</v>
      </c>
      <c r="P87" s="4">
        <v>10</v>
      </c>
      <c r="Q87" s="10">
        <f>P87/SUM(P71:P89)</f>
        <v>5.5555555555555552E-2</v>
      </c>
      <c r="R87" s="7">
        <f t="shared" si="29"/>
        <v>4.9007903850412449</v>
      </c>
    </row>
    <row r="88" spans="2:18" x14ac:dyDescent="0.25">
      <c r="E88" s="5">
        <f t="shared" si="20"/>
        <v>75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66.939477099230189</v>
      </c>
      <c r="K88" s="5">
        <f t="shared" si="24"/>
        <v>1.4212876660241787</v>
      </c>
      <c r="L88" s="5">
        <f t="shared" si="25"/>
        <v>66.954564093480258</v>
      </c>
      <c r="M88" s="5">
        <f t="shared" si="26"/>
        <v>1.2163457851207535</v>
      </c>
      <c r="N88" s="7">
        <f t="shared" si="27"/>
        <v>9.3096986490174949E-2</v>
      </c>
      <c r="O88" s="7">
        <f t="shared" si="28"/>
        <v>5.8930969864901748</v>
      </c>
      <c r="P88" s="4">
        <v>10</v>
      </c>
      <c r="Q88" s="10">
        <f>P88/SUM(P71:P89)</f>
        <v>5.5555555555555552E-2</v>
      </c>
      <c r="R88" s="7">
        <f t="shared" si="29"/>
        <v>4.6965768780236905</v>
      </c>
    </row>
    <row r="89" spans="2:18" x14ac:dyDescent="0.25">
      <c r="E89" s="5">
        <f t="shared" si="20"/>
        <v>75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66.815130540843853</v>
      </c>
      <c r="K89" s="5">
        <f t="shared" si="24"/>
        <v>1.002768017151391E-15</v>
      </c>
      <c r="L89" s="5">
        <f t="shared" si="25"/>
        <v>66.815130540843853</v>
      </c>
      <c r="M89" s="5">
        <f t="shared" si="26"/>
        <v>8.5990066543917327E-16</v>
      </c>
      <c r="N89" s="7">
        <f t="shared" si="27"/>
        <v>2.5833135791123674E-17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4.6031498100092492</v>
      </c>
    </row>
    <row r="90" spans="2:18" x14ac:dyDescent="0.25">
      <c r="R90" s="7">
        <f>SUMPRODUCT(Q71:Q89,R71:R89)</f>
        <v>6.5677595213376172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75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83.754621297468645</v>
      </c>
      <c r="K94" s="5">
        <f>I94</f>
        <v>0</v>
      </c>
      <c r="L94" s="5">
        <f>SQRT(J94^2+K94^2)</f>
        <v>83.754621297468645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7.2330759492191739</v>
      </c>
    </row>
    <row r="95" spans="2:18" x14ac:dyDescent="0.25">
      <c r="E95" s="5">
        <f t="shared" si="30"/>
        <v>75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83.621618928432923</v>
      </c>
      <c r="K95" s="5">
        <f t="shared" ref="K95:K112" si="34">I95</f>
        <v>1.5202240344695284</v>
      </c>
      <c r="L95" s="5">
        <f t="shared" ref="L95:L112" si="35">SQRT(J95^2+K95^2)</f>
        <v>83.635436468802098</v>
      </c>
      <c r="M95" s="5">
        <f t="shared" ref="M95:M112" si="36">ATAN(K95/J95)*180/PI()</f>
        <v>1.0415108937034234</v>
      </c>
      <c r="N95" s="7">
        <f t="shared" ref="N95:N112" si="37">$K$2*M95+$K$3*M95*M95+$K$4*M95*M95*M95</f>
        <v>7.3158686629201608E-2</v>
      </c>
      <c r="O95" s="7">
        <f t="shared" ref="O95:O112" si="38">N95+$E$4</f>
        <v>5.8731586866292016</v>
      </c>
      <c r="P95" s="4">
        <v>10</v>
      </c>
      <c r="Q95" s="10">
        <f>P95/SUM(P94:P112)</f>
        <v>5.5555555555555552E-2</v>
      </c>
      <c r="R95" s="7">
        <f t="shared" ref="R95:R112" si="39">O95*(L95^2/E95^2)</f>
        <v>7.303480327688475</v>
      </c>
    </row>
    <row r="96" spans="2:18" x14ac:dyDescent="0.25">
      <c r="E96" s="5">
        <f t="shared" si="30"/>
        <v>75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83.22665303100645</v>
      </c>
      <c r="K96" s="5">
        <f t="shared" si="34"/>
        <v>2.9942568309221795</v>
      </c>
      <c r="L96" s="5">
        <f t="shared" si="35"/>
        <v>83.280498009516364</v>
      </c>
      <c r="M96" s="5">
        <f t="shared" si="36"/>
        <v>2.0604495230662803</v>
      </c>
      <c r="N96" s="7">
        <f t="shared" si="37"/>
        <v>0.21655438825472179</v>
      </c>
      <c r="O96" s="7">
        <f t="shared" si="38"/>
        <v>6.0165543882547219</v>
      </c>
      <c r="P96" s="4">
        <v>10</v>
      </c>
      <c r="Q96" s="10">
        <f>P96/SUM(P94:P112)</f>
        <v>5.5555555555555552E-2</v>
      </c>
      <c r="R96" s="7">
        <f t="shared" si="39"/>
        <v>7.4184290474596359</v>
      </c>
    </row>
    <row r="97" spans="5:18" x14ac:dyDescent="0.25">
      <c r="E97" s="5">
        <f t="shared" si="30"/>
        <v>75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82.581724444120141</v>
      </c>
      <c r="K97" s="5">
        <f t="shared" si="34"/>
        <v>4.3773106487343245</v>
      </c>
      <c r="L97" s="5">
        <f t="shared" si="35"/>
        <v>82.697654505312983</v>
      </c>
      <c r="M97" s="5">
        <f t="shared" si="36"/>
        <v>3.0341693332352486</v>
      </c>
      <c r="N97" s="7">
        <f t="shared" si="37"/>
        <v>0.40742376363862104</v>
      </c>
      <c r="O97" s="7">
        <f t="shared" si="38"/>
        <v>6.2074237636386211</v>
      </c>
      <c r="P97" s="4">
        <v>10</v>
      </c>
      <c r="Q97" s="10">
        <f>P97/SUM(P94:P112)</f>
        <v>5.5555555555555552E-2</v>
      </c>
      <c r="R97" s="7">
        <f t="shared" si="39"/>
        <v>7.5470156744289545</v>
      </c>
    </row>
    <row r="98" spans="5:18" x14ac:dyDescent="0.25">
      <c r="E98" s="5">
        <f t="shared" si="30"/>
        <v>75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81.706428996536914</v>
      </c>
      <c r="K98" s="5">
        <f t="shared" si="34"/>
        <v>5.6273620975107432</v>
      </c>
      <c r="L98" s="5">
        <f t="shared" si="35"/>
        <v>81.899986224312812</v>
      </c>
      <c r="M98" s="5">
        <f t="shared" si="36"/>
        <v>3.9399071000317791</v>
      </c>
      <c r="N98" s="7">
        <f t="shared" si="37"/>
        <v>0.62169164964491597</v>
      </c>
      <c r="O98" s="7">
        <f t="shared" si="38"/>
        <v>6.4216916496449157</v>
      </c>
      <c r="P98" s="4">
        <v>10</v>
      </c>
      <c r="Q98" s="10">
        <f>P98/SUM(P94:P112)</f>
        <v>5.5555555555555552E-2</v>
      </c>
      <c r="R98" s="7">
        <f t="shared" si="39"/>
        <v>7.6576335352535603</v>
      </c>
    </row>
    <row r="99" spans="5:18" x14ac:dyDescent="0.25">
      <c r="E99" s="5">
        <f t="shared" si="30"/>
        <v>75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80.627362097510741</v>
      </c>
      <c r="K99" s="5">
        <f t="shared" si="34"/>
        <v>6.7064289965369177</v>
      </c>
      <c r="L99" s="5">
        <f t="shared" si="35"/>
        <v>80.905795272580463</v>
      </c>
      <c r="M99" s="5">
        <f t="shared" si="36"/>
        <v>4.7548074380883261</v>
      </c>
      <c r="N99" s="7">
        <f t="shared" si="37"/>
        <v>0.83667266544082597</v>
      </c>
      <c r="O99" s="7">
        <f t="shared" si="38"/>
        <v>6.6366726654408259</v>
      </c>
      <c r="P99" s="4">
        <v>10</v>
      </c>
      <c r="Q99" s="10">
        <f>P99/SUM(P94:P112)</f>
        <v>5.5555555555555552E-2</v>
      </c>
      <c r="R99" s="7">
        <f t="shared" si="39"/>
        <v>7.7230195365557739</v>
      </c>
    </row>
    <row r="100" spans="5:18" x14ac:dyDescent="0.25">
      <c r="E100" s="5">
        <f t="shared" si="30"/>
        <v>75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79.377310648734323</v>
      </c>
      <c r="K100" s="5">
        <f t="shared" si="34"/>
        <v>7.5817244441201339</v>
      </c>
      <c r="L100" s="5">
        <f t="shared" si="35"/>
        <v>79.738572794929311</v>
      </c>
      <c r="M100" s="5">
        <f t="shared" si="36"/>
        <v>5.4560549245835537</v>
      </c>
      <c r="N100" s="7">
        <f t="shared" si="37"/>
        <v>1.0330211420412132</v>
      </c>
      <c r="O100" s="7">
        <f t="shared" si="38"/>
        <v>6.833021142041213</v>
      </c>
      <c r="P100" s="4">
        <v>10</v>
      </c>
      <c r="Q100" s="10">
        <f>P100/SUM(P94:P112)</f>
        <v>5.5555555555555552E-2</v>
      </c>
      <c r="R100" s="7">
        <f t="shared" si="39"/>
        <v>7.7237312510610598</v>
      </c>
    </row>
    <row r="101" spans="5:18" x14ac:dyDescent="0.25">
      <c r="E101" s="5">
        <f t="shared" si="30"/>
        <v>75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77.994256830922183</v>
      </c>
      <c r="K101" s="5">
        <f t="shared" si="34"/>
        <v>8.2266530310064461</v>
      </c>
      <c r="L101" s="5">
        <f t="shared" si="35"/>
        <v>78.426920879889323</v>
      </c>
      <c r="M101" s="5">
        <f t="shared" si="36"/>
        <v>6.0211620296871482</v>
      </c>
      <c r="N101" s="7">
        <f t="shared" si="37"/>
        <v>1.19571797226808</v>
      </c>
      <c r="O101" s="7">
        <f t="shared" si="38"/>
        <v>6.9957179722680802</v>
      </c>
      <c r="P101" s="4">
        <v>10</v>
      </c>
      <c r="Q101" s="10">
        <f>P101/SUM(P94:P112)</f>
        <v>5.5555555555555552E-2</v>
      </c>
      <c r="R101" s="7">
        <f t="shared" si="39"/>
        <v>7.6496241088273909</v>
      </c>
    </row>
    <row r="102" spans="5:18" x14ac:dyDescent="0.25">
      <c r="E102" s="5">
        <f t="shared" si="30"/>
        <v>75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76.520224034469535</v>
      </c>
      <c r="K102" s="5">
        <f t="shared" si="34"/>
        <v>8.6216189284329232</v>
      </c>
      <c r="L102" s="5">
        <f t="shared" si="35"/>
        <v>77.004395973428174</v>
      </c>
      <c r="M102" s="5">
        <f t="shared" si="36"/>
        <v>6.428468155404417</v>
      </c>
      <c r="N102" s="7">
        <f t="shared" si="37"/>
        <v>1.3140438357328237</v>
      </c>
      <c r="O102" s="7">
        <f t="shared" si="38"/>
        <v>7.114043835732824</v>
      </c>
      <c r="P102" s="4">
        <v>10</v>
      </c>
      <c r="Q102" s="10">
        <f>P102/SUM(P94:P112)</f>
        <v>5.5555555555555552E-2</v>
      </c>
      <c r="R102" s="7">
        <f t="shared" si="39"/>
        <v>7.4993745963158798</v>
      </c>
    </row>
    <row r="103" spans="5:18" x14ac:dyDescent="0.25">
      <c r="E103" s="5">
        <f t="shared" si="30"/>
        <v>75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75</v>
      </c>
      <c r="K103" s="5">
        <f t="shared" si="34"/>
        <v>8.7546212974686508</v>
      </c>
      <c r="L103" s="5">
        <f t="shared" si="35"/>
        <v>75.509227211395114</v>
      </c>
      <c r="M103" s="5">
        <f t="shared" si="36"/>
        <v>6.6579080249616958</v>
      </c>
      <c r="N103" s="7">
        <f t="shared" si="37"/>
        <v>1.3807152831787166</v>
      </c>
      <c r="O103" s="7">
        <f t="shared" si="38"/>
        <v>7.1807152831787162</v>
      </c>
      <c r="P103" s="4">
        <v>10</v>
      </c>
      <c r="Q103" s="10">
        <f>P103/SUM(P94:P112)</f>
        <v>5.5555555555555552E-2</v>
      </c>
      <c r="R103" s="7">
        <f t="shared" si="39"/>
        <v>7.27855606381807</v>
      </c>
    </row>
    <row r="104" spans="5:18" x14ac:dyDescent="0.25">
      <c r="E104" s="5">
        <f t="shared" si="30"/>
        <v>75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73.479775965530479</v>
      </c>
      <c r="K104" s="5">
        <f t="shared" si="34"/>
        <v>8.6216189284329232</v>
      </c>
      <c r="L104" s="5">
        <f t="shared" si="35"/>
        <v>73.983848162228384</v>
      </c>
      <c r="M104" s="5">
        <f t="shared" si="36"/>
        <v>6.6921001666399915</v>
      </c>
      <c r="N104" s="7">
        <f t="shared" si="37"/>
        <v>1.390639137504379</v>
      </c>
      <c r="O104" s="7">
        <f t="shared" si="38"/>
        <v>7.1906391375043786</v>
      </c>
      <c r="P104" s="4">
        <v>10</v>
      </c>
      <c r="Q104" s="10">
        <f>P104/SUM(P94:P112)</f>
        <v>5.5555555555555552E-2</v>
      </c>
      <c r="R104" s="7">
        <f t="shared" si="39"/>
        <v>6.9971116038100405</v>
      </c>
    </row>
    <row r="105" spans="5:18" x14ac:dyDescent="0.25">
      <c r="E105" s="5">
        <f t="shared" si="30"/>
        <v>75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72.005743169077817</v>
      </c>
      <c r="K105" s="5">
        <f t="shared" si="34"/>
        <v>8.2266530310064461</v>
      </c>
      <c r="L105" s="5">
        <f t="shared" si="35"/>
        <v>72.474166910863929</v>
      </c>
      <c r="M105" s="5">
        <f t="shared" si="36"/>
        <v>6.5177793925975509</v>
      </c>
      <c r="N105" s="7">
        <f t="shared" si="37"/>
        <v>1.3400079726912337</v>
      </c>
      <c r="O105" s="7">
        <f t="shared" si="38"/>
        <v>7.1400079726912331</v>
      </c>
      <c r="P105" s="4">
        <v>10</v>
      </c>
      <c r="Q105" s="10">
        <f>P105/SUM(P94:P112)</f>
        <v>5.5555555555555552E-2</v>
      </c>
      <c r="R105" s="7">
        <f t="shared" si="39"/>
        <v>6.6671869589840353</v>
      </c>
    </row>
    <row r="106" spans="5:18" x14ac:dyDescent="0.25">
      <c r="E106" s="5">
        <f t="shared" si="30"/>
        <v>75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70.622689351265677</v>
      </c>
      <c r="K106" s="5">
        <f t="shared" si="34"/>
        <v>7.5817244441201348</v>
      </c>
      <c r="L106" s="5">
        <f t="shared" si="35"/>
        <v>71.028492851474354</v>
      </c>
      <c r="M106" s="5">
        <f t="shared" si="36"/>
        <v>6.1275407924711036</v>
      </c>
      <c r="N106" s="7">
        <f t="shared" si="37"/>
        <v>1.226581960374338</v>
      </c>
      <c r="O106" s="7">
        <f t="shared" si="38"/>
        <v>7.0265819603743376</v>
      </c>
      <c r="P106" s="4">
        <v>10</v>
      </c>
      <c r="Q106" s="10">
        <f>P106/SUM(P94:P112)</f>
        <v>5.5555555555555552E-2</v>
      </c>
      <c r="R106" s="7">
        <f t="shared" si="39"/>
        <v>6.3021217442313855</v>
      </c>
    </row>
    <row r="107" spans="5:18" x14ac:dyDescent="0.25">
      <c r="E107" s="5">
        <f t="shared" si="30"/>
        <v>75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69.372637902489259</v>
      </c>
      <c r="K107" s="5">
        <f t="shared" si="34"/>
        <v>6.7064289965369177</v>
      </c>
      <c r="L107" s="5">
        <f t="shared" si="35"/>
        <v>69.696047803555402</v>
      </c>
      <c r="M107" s="5">
        <f t="shared" si="36"/>
        <v>5.5217697213014638</v>
      </c>
      <c r="N107" s="7">
        <f t="shared" si="37"/>
        <v>1.0517894612251595</v>
      </c>
      <c r="O107" s="7">
        <f t="shared" si="38"/>
        <v>6.8517894612251595</v>
      </c>
      <c r="P107" s="4">
        <v>10</v>
      </c>
      <c r="Q107" s="10">
        <f>P107/SUM(P94:P112)</f>
        <v>5.5555555555555552E-2</v>
      </c>
      <c r="R107" s="7">
        <f t="shared" si="39"/>
        <v>5.9169484572382904</v>
      </c>
    </row>
    <row r="108" spans="5:18" x14ac:dyDescent="0.25">
      <c r="E108" s="5">
        <f t="shared" si="30"/>
        <v>75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68.293571003463086</v>
      </c>
      <c r="K108" s="5">
        <f t="shared" si="34"/>
        <v>5.627362097510745</v>
      </c>
      <c r="L108" s="5">
        <f t="shared" si="35"/>
        <v>68.525024951338423</v>
      </c>
      <c r="M108" s="5">
        <f t="shared" si="36"/>
        <v>4.7105068829008188</v>
      </c>
      <c r="N108" s="7">
        <f t="shared" si="37"/>
        <v>0.82456695442420924</v>
      </c>
      <c r="O108" s="7">
        <f t="shared" si="38"/>
        <v>6.6245669544242087</v>
      </c>
      <c r="P108" s="4">
        <v>10</v>
      </c>
      <c r="Q108" s="10">
        <f>P108/SUM(P94:P112)</f>
        <v>5.5555555555555552E-2</v>
      </c>
      <c r="R108" s="7">
        <f t="shared" si="39"/>
        <v>5.530104929300836</v>
      </c>
    </row>
    <row r="109" spans="5:18" x14ac:dyDescent="0.25">
      <c r="E109" s="5">
        <f t="shared" si="30"/>
        <v>75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67.418275555879859</v>
      </c>
      <c r="K109" s="5">
        <f t="shared" si="34"/>
        <v>4.3773106487343245</v>
      </c>
      <c r="L109" s="5">
        <f t="shared" si="35"/>
        <v>67.560230368494672</v>
      </c>
      <c r="M109" s="5">
        <f t="shared" si="36"/>
        <v>3.714866425295849</v>
      </c>
      <c r="N109" s="7">
        <f t="shared" si="37"/>
        <v>0.56568948560291954</v>
      </c>
      <c r="O109" s="7">
        <f t="shared" si="38"/>
        <v>6.3656894856029194</v>
      </c>
      <c r="P109" s="4">
        <v>10</v>
      </c>
      <c r="Q109" s="10">
        <f>P109/SUM(P94:P112)</f>
        <v>5.5555555555555552E-2</v>
      </c>
      <c r="R109" s="7">
        <f t="shared" si="39"/>
        <v>5.1654143764866243</v>
      </c>
    </row>
    <row r="110" spans="5:18" x14ac:dyDescent="0.25">
      <c r="E110" s="5">
        <f t="shared" si="30"/>
        <v>75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66.77334696899355</v>
      </c>
      <c r="K110" s="5">
        <f t="shared" si="34"/>
        <v>2.9942568309221813</v>
      </c>
      <c r="L110" s="5">
        <f t="shared" si="35"/>
        <v>66.840447630242011</v>
      </c>
      <c r="M110" s="5">
        <f t="shared" si="36"/>
        <v>2.5675428136563911</v>
      </c>
      <c r="N110" s="7">
        <f t="shared" si="37"/>
        <v>0.31015877888130827</v>
      </c>
      <c r="O110" s="7">
        <f t="shared" si="38"/>
        <v>6.1101587788813081</v>
      </c>
      <c r="P110" s="4">
        <v>10</v>
      </c>
      <c r="Q110" s="10">
        <f>P110/SUM(P94:P112)</f>
        <v>5.5555555555555552E-2</v>
      </c>
      <c r="R110" s="7">
        <f t="shared" si="39"/>
        <v>4.8529818671194533</v>
      </c>
    </row>
    <row r="111" spans="5:18" x14ac:dyDescent="0.25">
      <c r="E111" s="5">
        <f t="shared" si="30"/>
        <v>75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66.378381071567077</v>
      </c>
      <c r="K111" s="5">
        <f t="shared" si="34"/>
        <v>1.5202240344695279</v>
      </c>
      <c r="L111" s="5">
        <f t="shared" si="35"/>
        <v>66.395787176575851</v>
      </c>
      <c r="M111" s="5">
        <f t="shared" si="36"/>
        <v>1.3119813332803203</v>
      </c>
      <c r="N111" s="7">
        <f t="shared" si="37"/>
        <v>0.10486244823080353</v>
      </c>
      <c r="O111" s="7">
        <f t="shared" si="38"/>
        <v>5.9048624482308032</v>
      </c>
      <c r="P111" s="4">
        <v>10</v>
      </c>
      <c r="Q111" s="10">
        <f>P111/SUM(P94:P112)</f>
        <v>5.5555555555555552E-2</v>
      </c>
      <c r="R111" s="7">
        <f t="shared" si="39"/>
        <v>4.6277331364944994</v>
      </c>
    </row>
    <row r="112" spans="5:18" x14ac:dyDescent="0.25">
      <c r="E112" s="5">
        <f t="shared" si="30"/>
        <v>75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66.245378702531355</v>
      </c>
      <c r="K112" s="5">
        <f t="shared" si="34"/>
        <v>1.0725710755903815E-15</v>
      </c>
      <c r="L112" s="5">
        <f t="shared" si="35"/>
        <v>66.245378702531355</v>
      </c>
      <c r="M112" s="5">
        <f t="shared" si="36"/>
        <v>9.276691757637699E-16</v>
      </c>
      <c r="N112" s="7">
        <f t="shared" si="37"/>
        <v>2.7869037378295209E-17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4.5249797612022062</v>
      </c>
    </row>
    <row r="113" spans="2:18" x14ac:dyDescent="0.25">
      <c r="R113" s="7">
        <f>SUMPRODUCT(Q94:Q112,R94:R112)</f>
        <v>6.6521941705713701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75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84.20590011076132</v>
      </c>
      <c r="K117" s="5">
        <f>I117</f>
        <v>0</v>
      </c>
      <c r="L117" s="5">
        <f>SQRT(J117^2+K117^2)</f>
        <v>84.20590011076132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7.3112311036601554</v>
      </c>
    </row>
    <row r="118" spans="2:18" x14ac:dyDescent="0.25">
      <c r="E118" s="5">
        <f t="shared" si="40"/>
        <v>75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84.06604180253369</v>
      </c>
      <c r="K118" s="5">
        <f t="shared" ref="K118:K135" si="44">I118</f>
        <v>1.5985877780174951</v>
      </c>
      <c r="L118" s="5">
        <f t="shared" ref="L118:L135" si="45">SQRT(J118^2+K118^2)</f>
        <v>84.081239686563663</v>
      </c>
      <c r="M118" s="5">
        <f t="shared" ref="M118:M135" si="46">ATAN(K118/J118)*180/PI()</f>
        <v>1.0893970178453711</v>
      </c>
      <c r="N118" s="7">
        <f t="shared" ref="N118:N135" si="47">$K$2*M118+$K$3*M118*M118+$K$4*M118*M118*M118</f>
        <v>7.8414867273220307E-2</v>
      </c>
      <c r="O118" s="7">
        <f t="shared" ref="O118:O135" si="48">N118+$E$4</f>
        <v>5.8784148672732197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7.388153649424285</v>
      </c>
    </row>
    <row r="119" spans="2:18" x14ac:dyDescent="0.25">
      <c r="E119" s="5">
        <f t="shared" si="40"/>
        <v>75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83.650716401774588</v>
      </c>
      <c r="K119" s="5">
        <f t="shared" si="44"/>
        <v>3.1486032753243753</v>
      </c>
      <c r="L119" s="5">
        <f t="shared" si="45"/>
        <v>83.709951959820785</v>
      </c>
      <c r="M119" s="5">
        <f t="shared" si="46"/>
        <v>2.1555889034062448</v>
      </c>
      <c r="N119" s="7">
        <f t="shared" si="47"/>
        <v>0.23308273302513599</v>
      </c>
      <c r="O119" s="7">
        <f t="shared" si="48"/>
        <v>6.033082733025136</v>
      </c>
      <c r="P119" s="4">
        <v>10</v>
      </c>
      <c r="Q119" s="10">
        <f>P119/SUM(P117:P135)</f>
        <v>5.5555555555555552E-2</v>
      </c>
      <c r="R119" s="7">
        <f t="shared" si="49"/>
        <v>7.5157260146386919</v>
      </c>
    </row>
    <row r="120" spans="2:18" x14ac:dyDescent="0.25">
      <c r="E120" s="5">
        <f t="shared" si="40"/>
        <v>75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82.972543360621273</v>
      </c>
      <c r="K120" s="5">
        <f t="shared" si="44"/>
        <v>4.6029500553806582</v>
      </c>
      <c r="L120" s="5">
        <f t="shared" si="45"/>
        <v>83.100120944211056</v>
      </c>
      <c r="M120" s="5">
        <f t="shared" si="46"/>
        <v>3.175261997948239</v>
      </c>
      <c r="N120" s="7">
        <f t="shared" si="47"/>
        <v>0.43873037632023654</v>
      </c>
      <c r="O120" s="7">
        <f t="shared" si="48"/>
        <v>6.2387303763202366</v>
      </c>
      <c r="P120" s="4">
        <v>10</v>
      </c>
      <c r="Q120" s="10">
        <f>P120/SUM(P117:P135)</f>
        <v>5.5555555555555552E-2</v>
      </c>
      <c r="R120" s="7">
        <f t="shared" si="49"/>
        <v>7.6590869828233572</v>
      </c>
    </row>
    <row r="121" spans="2:18" x14ac:dyDescent="0.25">
      <c r="E121" s="5">
        <f t="shared" si="40"/>
        <v>75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82.052128623757085</v>
      </c>
      <c r="K121" s="5">
        <f t="shared" si="44"/>
        <v>5.9174385272093142</v>
      </c>
      <c r="L121" s="5">
        <f t="shared" si="45"/>
        <v>82.265228927007044</v>
      </c>
      <c r="M121" s="5">
        <f t="shared" si="46"/>
        <v>4.1249178453176558</v>
      </c>
      <c r="N121" s="7">
        <f t="shared" si="47"/>
        <v>0.66892528035287191</v>
      </c>
      <c r="O121" s="7">
        <f t="shared" si="48"/>
        <v>6.4689252803528721</v>
      </c>
      <c r="P121" s="4">
        <v>10</v>
      </c>
      <c r="Q121" s="10">
        <f>P121/SUM(P117:P135)</f>
        <v>5.5555555555555552E-2</v>
      </c>
      <c r="R121" s="7">
        <f t="shared" si="49"/>
        <v>7.7829139578304369</v>
      </c>
    </row>
    <row r="122" spans="2:18" x14ac:dyDescent="0.25">
      <c r="E122" s="5">
        <f t="shared" si="40"/>
        <v>75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80.917438527209313</v>
      </c>
      <c r="K122" s="5">
        <f t="shared" si="44"/>
        <v>7.0521286237570919</v>
      </c>
      <c r="L122" s="5">
        <f t="shared" si="45"/>
        <v>81.224161281792945</v>
      </c>
      <c r="M122" s="5">
        <f t="shared" si="46"/>
        <v>4.9808650144411599</v>
      </c>
      <c r="N122" s="7">
        <f t="shared" si="47"/>
        <v>0.89905989520599561</v>
      </c>
      <c r="O122" s="7">
        <f t="shared" si="48"/>
        <v>6.6990598952059957</v>
      </c>
      <c r="P122" s="4">
        <v>10</v>
      </c>
      <c r="Q122" s="10">
        <f>P122/SUM(P117:P135)</f>
        <v>5.5555555555555552E-2</v>
      </c>
      <c r="R122" s="7">
        <f t="shared" si="49"/>
        <v>7.8570913964192295</v>
      </c>
    </row>
    <row r="123" spans="2:18" x14ac:dyDescent="0.25">
      <c r="E123" s="5">
        <f t="shared" si="40"/>
        <v>75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79.60295005538066</v>
      </c>
      <c r="K123" s="5">
        <f t="shared" si="44"/>
        <v>7.9725433606212786</v>
      </c>
      <c r="L123" s="5">
        <f t="shared" si="45"/>
        <v>80.001194398311412</v>
      </c>
      <c r="M123" s="5">
        <f t="shared" si="46"/>
        <v>5.7193217104196812</v>
      </c>
      <c r="N123" s="7">
        <f t="shared" si="47"/>
        <v>1.1084839848091739</v>
      </c>
      <c r="O123" s="7">
        <f t="shared" si="48"/>
        <v>6.9084839848091733</v>
      </c>
      <c r="P123" s="4">
        <v>10</v>
      </c>
      <c r="Q123" s="10">
        <f>P123/SUM(P117:P135)</f>
        <v>5.5555555555555552E-2</v>
      </c>
      <c r="R123" s="7">
        <f t="shared" si="49"/>
        <v>7.8605542666117696</v>
      </c>
    </row>
    <row r="124" spans="2:18" x14ac:dyDescent="0.25">
      <c r="E124" s="5">
        <f t="shared" si="40"/>
        <v>75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78.148603275324376</v>
      </c>
      <c r="K124" s="5">
        <f t="shared" si="44"/>
        <v>8.6507164017745861</v>
      </c>
      <c r="L124" s="5">
        <f t="shared" si="45"/>
        <v>78.625944116099319</v>
      </c>
      <c r="M124" s="5">
        <f t="shared" si="46"/>
        <v>6.316681122314332</v>
      </c>
      <c r="N124" s="7">
        <f t="shared" si="47"/>
        <v>1.2815408534426869</v>
      </c>
      <c r="O124" s="7">
        <f t="shared" si="48"/>
        <v>7.0815408534426867</v>
      </c>
      <c r="P124" s="4">
        <v>10</v>
      </c>
      <c r="Q124" s="10">
        <f>P124/SUM(P117:P135)</f>
        <v>5.5555555555555552E-2</v>
      </c>
      <c r="R124" s="7">
        <f t="shared" si="49"/>
        <v>7.7828199751643456</v>
      </c>
    </row>
    <row r="125" spans="2:18" x14ac:dyDescent="0.25">
      <c r="E125" s="5">
        <f t="shared" si="40"/>
        <v>75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76.598587778017489</v>
      </c>
      <c r="K125" s="5">
        <f t="shared" si="44"/>
        <v>9.0660418025336913</v>
      </c>
      <c r="L125" s="5">
        <f t="shared" si="45"/>
        <v>77.133240328356081</v>
      </c>
      <c r="M125" s="5">
        <f t="shared" si="46"/>
        <v>6.7500011046835846</v>
      </c>
      <c r="N125" s="7">
        <f t="shared" si="47"/>
        <v>1.407433539027733</v>
      </c>
      <c r="O125" s="7">
        <f t="shared" si="48"/>
        <v>7.2074335390277326</v>
      </c>
      <c r="P125" s="4">
        <v>10</v>
      </c>
      <c r="Q125" s="10">
        <f>P125/SUM(P117:P135)</f>
        <v>5.5555555555555552E-2</v>
      </c>
      <c r="R125" s="7">
        <f t="shared" si="49"/>
        <v>7.6232694775649312</v>
      </c>
    </row>
    <row r="126" spans="2:18" x14ac:dyDescent="0.25">
      <c r="E126" s="5">
        <f t="shared" si="40"/>
        <v>75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75</v>
      </c>
      <c r="K126" s="5">
        <f t="shared" si="44"/>
        <v>9.2059001107613181</v>
      </c>
      <c r="L126" s="5">
        <f t="shared" si="45"/>
        <v>75.562878431471333</v>
      </c>
      <c r="M126" s="5">
        <f t="shared" si="46"/>
        <v>6.9977858799564787</v>
      </c>
      <c r="N126" s="7">
        <f t="shared" si="47"/>
        <v>1.4790984950433619</v>
      </c>
      <c r="O126" s="7">
        <f t="shared" si="48"/>
        <v>7.2790984950433621</v>
      </c>
      <c r="P126" s="4">
        <v>10</v>
      </c>
      <c r="Q126" s="10">
        <f>P126/SUM(P117:P135)</f>
        <v>5.5555555555555552E-2</v>
      </c>
      <c r="R126" s="7">
        <f t="shared" si="49"/>
        <v>7.3887684299380973</v>
      </c>
    </row>
    <row r="127" spans="2:18" x14ac:dyDescent="0.25">
      <c r="E127" s="5">
        <f t="shared" si="40"/>
        <v>75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73.401412221982511</v>
      </c>
      <c r="K127" s="5">
        <f t="shared" si="44"/>
        <v>9.0660418025336913</v>
      </c>
      <c r="L127" s="5">
        <f t="shared" si="45"/>
        <v>73.959180837450404</v>
      </c>
      <c r="M127" s="5">
        <f t="shared" si="46"/>
        <v>7.041123109706839</v>
      </c>
      <c r="N127" s="7">
        <f t="shared" si="47"/>
        <v>1.4915889057040381</v>
      </c>
      <c r="O127" s="7">
        <f t="shared" si="48"/>
        <v>7.2915889057040379</v>
      </c>
      <c r="P127" s="4">
        <v>10</v>
      </c>
      <c r="Q127" s="10">
        <f>P127/SUM(P117:P135)</f>
        <v>5.5555555555555552E-2</v>
      </c>
      <c r="R127" s="7">
        <f t="shared" si="49"/>
        <v>7.0906138288173679</v>
      </c>
    </row>
    <row r="128" spans="2:18" x14ac:dyDescent="0.25">
      <c r="E128" s="5">
        <f t="shared" si="40"/>
        <v>75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71.851396724675624</v>
      </c>
      <c r="K128" s="5">
        <f t="shared" si="44"/>
        <v>8.6507164017745879</v>
      </c>
      <c r="L128" s="5">
        <f t="shared" si="45"/>
        <v>72.37028468612418</v>
      </c>
      <c r="M128" s="5">
        <f t="shared" si="46"/>
        <v>6.865214583962163</v>
      </c>
      <c r="N128" s="7">
        <f t="shared" si="47"/>
        <v>1.440803057330577</v>
      </c>
      <c r="O128" s="7">
        <f t="shared" si="48"/>
        <v>7.2408030573305773</v>
      </c>
      <c r="P128" s="4">
        <v>10</v>
      </c>
      <c r="Q128" s="10">
        <f>P128/SUM(P117:P135)</f>
        <v>5.5555555555555552E-2</v>
      </c>
      <c r="R128" s="7">
        <f t="shared" si="49"/>
        <v>6.7419382512554717</v>
      </c>
    </row>
    <row r="129" spans="2:18" x14ac:dyDescent="0.25">
      <c r="E129" s="5">
        <f t="shared" si="40"/>
        <v>75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70.39704994461934</v>
      </c>
      <c r="K129" s="5">
        <f t="shared" si="44"/>
        <v>7.9725433606212794</v>
      </c>
      <c r="L129" s="5">
        <f t="shared" si="45"/>
        <v>70.847061255511619</v>
      </c>
      <c r="M129" s="5">
        <f t="shared" si="46"/>
        <v>6.4612801980976053</v>
      </c>
      <c r="N129" s="7">
        <f t="shared" si="47"/>
        <v>1.323583762227635</v>
      </c>
      <c r="O129" s="7">
        <f t="shared" si="48"/>
        <v>7.1235837622276348</v>
      </c>
      <c r="P129" s="4">
        <v>10</v>
      </c>
      <c r="Q129" s="10">
        <f>P129/SUM(P117:P135)</f>
        <v>5.5555555555555552E-2</v>
      </c>
      <c r="R129" s="7">
        <f t="shared" si="49"/>
        <v>6.3565239733314893</v>
      </c>
    </row>
    <row r="130" spans="2:18" x14ac:dyDescent="0.25">
      <c r="E130" s="5">
        <f t="shared" si="40"/>
        <v>75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69.082561472790687</v>
      </c>
      <c r="K130" s="5">
        <f t="shared" si="44"/>
        <v>7.0521286237570919</v>
      </c>
      <c r="L130" s="5">
        <f t="shared" si="45"/>
        <v>69.441578451011026</v>
      </c>
      <c r="M130" s="5">
        <f t="shared" si="46"/>
        <v>5.828712307951017</v>
      </c>
      <c r="N130" s="7">
        <f t="shared" si="47"/>
        <v>1.1400271772889576</v>
      </c>
      <c r="O130" s="7">
        <f t="shared" si="48"/>
        <v>6.9400271772889575</v>
      </c>
      <c r="P130" s="4">
        <v>10</v>
      </c>
      <c r="Q130" s="10">
        <f>P130/SUM(P117:P135)</f>
        <v>5.5555555555555552E-2</v>
      </c>
      <c r="R130" s="7">
        <f t="shared" si="49"/>
        <v>5.9494636102766822</v>
      </c>
    </row>
    <row r="131" spans="2:18" x14ac:dyDescent="0.25">
      <c r="E131" s="5">
        <f t="shared" si="40"/>
        <v>75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67.947871376242915</v>
      </c>
      <c r="K131" s="5">
        <f t="shared" si="44"/>
        <v>5.9174385272093168</v>
      </c>
      <c r="L131" s="5">
        <f t="shared" si="45"/>
        <v>68.205053355933629</v>
      </c>
      <c r="M131" s="5">
        <f t="shared" si="46"/>
        <v>4.9772124924948349</v>
      </c>
      <c r="N131" s="7">
        <f t="shared" si="47"/>
        <v>0.89804417466064024</v>
      </c>
      <c r="O131" s="7">
        <f t="shared" si="48"/>
        <v>6.6980441746606401</v>
      </c>
      <c r="P131" s="4">
        <v>10</v>
      </c>
      <c r="Q131" s="10">
        <f>P131/SUM(P117:P135)</f>
        <v>5.5555555555555552E-2</v>
      </c>
      <c r="R131" s="7">
        <f t="shared" si="49"/>
        <v>5.539347194810003</v>
      </c>
    </row>
    <row r="132" spans="2:18" x14ac:dyDescent="0.25">
      <c r="E132" s="5">
        <f t="shared" si="40"/>
        <v>75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67.027456639378727</v>
      </c>
      <c r="K132" s="5">
        <f t="shared" si="44"/>
        <v>4.6029500553806582</v>
      </c>
      <c r="L132" s="5">
        <f t="shared" si="45"/>
        <v>67.185319026972877</v>
      </c>
      <c r="M132" s="5">
        <f t="shared" si="46"/>
        <v>3.9284827041275632</v>
      </c>
      <c r="N132" s="7">
        <f t="shared" si="47"/>
        <v>0.61880924847575669</v>
      </c>
      <c r="O132" s="7">
        <f t="shared" si="48"/>
        <v>6.4188092484757568</v>
      </c>
      <c r="P132" s="4">
        <v>10</v>
      </c>
      <c r="Q132" s="10">
        <f>P132/SUM(P117:P135)</f>
        <v>5.5555555555555552E-2</v>
      </c>
      <c r="R132" s="7">
        <f t="shared" si="49"/>
        <v>5.1508714384663792</v>
      </c>
    </row>
    <row r="133" spans="2:18" x14ac:dyDescent="0.25">
      <c r="E133" s="5">
        <f t="shared" si="40"/>
        <v>75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66.349283598225412</v>
      </c>
      <c r="K133" s="5">
        <f t="shared" si="44"/>
        <v>3.1486032753243771</v>
      </c>
      <c r="L133" s="5">
        <f t="shared" si="45"/>
        <v>66.423950022436387</v>
      </c>
      <c r="M133" s="5">
        <f t="shared" si="46"/>
        <v>2.7169312458134667</v>
      </c>
      <c r="N133" s="7">
        <f t="shared" si="47"/>
        <v>0.34020306962081587</v>
      </c>
      <c r="O133" s="7">
        <f t="shared" si="48"/>
        <v>6.1402030696208154</v>
      </c>
      <c r="P133" s="4">
        <v>10</v>
      </c>
      <c r="Q133" s="10">
        <f>P133/SUM(P117:P135)</f>
        <v>5.5555555555555552E-2</v>
      </c>
      <c r="R133" s="7">
        <f t="shared" si="49"/>
        <v>4.8162564534129766</v>
      </c>
    </row>
    <row r="134" spans="2:18" x14ac:dyDescent="0.25">
      <c r="E134" s="5">
        <f t="shared" si="40"/>
        <v>75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65.93395819746631</v>
      </c>
      <c r="K134" s="5">
        <f t="shared" si="44"/>
        <v>1.5985877780174944</v>
      </c>
      <c r="L134" s="5">
        <f t="shared" si="45"/>
        <v>65.953334460581004</v>
      </c>
      <c r="M134" s="5">
        <f t="shared" si="46"/>
        <v>1.38888055054108</v>
      </c>
      <c r="N134" s="7">
        <f t="shared" si="47"/>
        <v>0.11475374226773329</v>
      </c>
      <c r="O134" s="7">
        <f t="shared" si="48"/>
        <v>5.9147537422677328</v>
      </c>
      <c r="P134" s="4">
        <v>10</v>
      </c>
      <c r="Q134" s="10">
        <f>P134/SUM(P117:P135)</f>
        <v>5.5555555555555552E-2</v>
      </c>
      <c r="R134" s="7">
        <f t="shared" si="49"/>
        <v>4.5739104317793151</v>
      </c>
    </row>
    <row r="135" spans="2:18" x14ac:dyDescent="0.25">
      <c r="E135" s="5">
        <f t="shared" si="40"/>
        <v>75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65.79409988923868</v>
      </c>
      <c r="K135" s="5">
        <f t="shared" si="44"/>
        <v>1.1278594296742323E-15</v>
      </c>
      <c r="L135" s="5">
        <f t="shared" si="45"/>
        <v>65.79409988923868</v>
      </c>
      <c r="M135" s="5">
        <f t="shared" si="46"/>
        <v>9.8217902993054148E-16</v>
      </c>
      <c r="N135" s="7">
        <f t="shared" si="47"/>
        <v>2.9506622417173366E-17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4.4635393360646543</v>
      </c>
    </row>
    <row r="136" spans="2:18" x14ac:dyDescent="0.25">
      <c r="R136" s="7">
        <f>SUMPRODUCT(Q117:Q135,R117:R135)</f>
        <v>6.7202608084681792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75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84.582885374756316</v>
      </c>
      <c r="K140" s="5">
        <f>I140</f>
        <v>0</v>
      </c>
      <c r="L140" s="5">
        <f>SQRT(J140^2+K140^2)</f>
        <v>84.582885374756316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7.3768416160446506</v>
      </c>
    </row>
    <row r="141" spans="2:18" x14ac:dyDescent="0.25">
      <c r="E141" s="5">
        <f t="shared" si="50"/>
        <v>75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84.437299813287325</v>
      </c>
      <c r="K141" s="5">
        <f t="shared" ref="K141:K158" si="54">I141</f>
        <v>1.664050582117514</v>
      </c>
      <c r="L141" s="5">
        <f t="shared" ref="L141:L158" si="55">SQRT(J141^2+K141^2)</f>
        <v>84.453695384505338</v>
      </c>
      <c r="M141" s="5">
        <f t="shared" ref="M141:M158" si="56">ATAN(K141/J141)*180/PI()</f>
        <v>1.1290121191686664</v>
      </c>
      <c r="N141" s="7">
        <f t="shared" ref="N141:N158" si="57">$K$2*M141+$K$3*M141*M141+$K$4*M141*M141*M141</f>
        <v>8.2880603598921646E-2</v>
      </c>
      <c r="O141" s="7">
        <f t="shared" ref="O141:O158" si="58">N141+$E$4</f>
        <v>5.8828806035989212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7.4594159073455462</v>
      </c>
    </row>
    <row r="142" spans="2:18" x14ac:dyDescent="0.25">
      <c r="E142" s="5">
        <f t="shared" si="50"/>
        <v>75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84.004966672495726</v>
      </c>
      <c r="K142" s="5">
        <f t="shared" si="54"/>
        <v>3.2775398293476115</v>
      </c>
      <c r="L142" s="5">
        <f t="shared" si="55"/>
        <v>84.0688806454569</v>
      </c>
      <c r="M142" s="5">
        <f t="shared" si="56"/>
        <v>2.2343202598485004</v>
      </c>
      <c r="N142" s="7">
        <f t="shared" si="57"/>
        <v>0.24713121897297277</v>
      </c>
      <c r="O142" s="7">
        <f t="shared" si="58"/>
        <v>6.0471312189729725</v>
      </c>
      <c r="P142" s="4">
        <v>10</v>
      </c>
      <c r="Q142" s="10">
        <f>P142/SUM(P140:P158)</f>
        <v>5.5555555555555552E-2</v>
      </c>
      <c r="R142" s="7">
        <f t="shared" si="59"/>
        <v>7.5979668733521049</v>
      </c>
    </row>
    <row r="143" spans="2:18" x14ac:dyDescent="0.25">
      <c r="E143" s="5">
        <f t="shared" si="50"/>
        <v>75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83.299022176093331</v>
      </c>
      <c r="K143" s="5">
        <f t="shared" si="54"/>
        <v>4.7914426873781597</v>
      </c>
      <c r="L143" s="5">
        <f t="shared" si="55"/>
        <v>83.436712654081219</v>
      </c>
      <c r="M143" s="5">
        <f t="shared" si="56"/>
        <v>3.292082679237252</v>
      </c>
      <c r="N143" s="7">
        <f t="shared" si="57"/>
        <v>0.46527138459469808</v>
      </c>
      <c r="O143" s="7">
        <f t="shared" si="58"/>
        <v>6.2652713845946977</v>
      </c>
      <c r="P143" s="4">
        <v>10</v>
      </c>
      <c r="Q143" s="10">
        <f>P143/SUM(P140:P158)</f>
        <v>5.5555555555555552E-2</v>
      </c>
      <c r="R143" s="7">
        <f t="shared" si="59"/>
        <v>7.7541059440165681</v>
      </c>
    </row>
    <row r="144" spans="2:18" x14ac:dyDescent="0.25">
      <c r="E144" s="5">
        <f t="shared" si="50"/>
        <v>75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82.340916090378201</v>
      </c>
      <c r="K144" s="5">
        <f t="shared" si="54"/>
        <v>6.1597599839397112</v>
      </c>
      <c r="L144" s="5">
        <f t="shared" si="55"/>
        <v>82.570994336161704</v>
      </c>
      <c r="M144" s="5">
        <f t="shared" si="56"/>
        <v>4.2782144232004473</v>
      </c>
      <c r="N144" s="7">
        <f t="shared" si="57"/>
        <v>0.70881557266505302</v>
      </c>
      <c r="O144" s="7">
        <f t="shared" si="58"/>
        <v>6.5088155726650525</v>
      </c>
      <c r="P144" s="4">
        <v>10</v>
      </c>
      <c r="Q144" s="10">
        <f>P144/SUM(P140:P158)</f>
        <v>5.5555555555555552E-2</v>
      </c>
      <c r="R144" s="7">
        <f t="shared" si="59"/>
        <v>7.8892272869128819</v>
      </c>
    </row>
    <row r="145" spans="5:18" x14ac:dyDescent="0.25">
      <c r="E145" s="5">
        <f t="shared" si="50"/>
        <v>75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81.159759983939708</v>
      </c>
      <c r="K145" s="5">
        <f t="shared" si="54"/>
        <v>7.3409160903782054</v>
      </c>
      <c r="L145" s="5">
        <f t="shared" si="55"/>
        <v>81.491077362473703</v>
      </c>
      <c r="M145" s="5">
        <f t="shared" si="56"/>
        <v>5.1683505280068793</v>
      </c>
      <c r="N145" s="7">
        <f t="shared" si="57"/>
        <v>0.95150536933327845</v>
      </c>
      <c r="O145" s="7">
        <f t="shared" si="58"/>
        <v>6.7515053693332785</v>
      </c>
      <c r="P145" s="4">
        <v>10</v>
      </c>
      <c r="Q145" s="10">
        <f>P145/SUM(P140:P158)</f>
        <v>5.5555555555555552E-2</v>
      </c>
      <c r="R145" s="7">
        <f t="shared" si="59"/>
        <v>7.9707320454457582</v>
      </c>
    </row>
    <row r="146" spans="5:18" x14ac:dyDescent="0.25">
      <c r="E146" s="5">
        <f t="shared" si="50"/>
        <v>75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79.791442687378165</v>
      </c>
      <c r="K146" s="5">
        <f t="shared" si="54"/>
        <v>8.2990221760933345</v>
      </c>
      <c r="L146" s="5">
        <f t="shared" si="55"/>
        <v>80.221867936445136</v>
      </c>
      <c r="M146" s="5">
        <f t="shared" si="56"/>
        <v>5.9379219906744627</v>
      </c>
      <c r="N146" s="7">
        <f t="shared" si="57"/>
        <v>1.171603475550093</v>
      </c>
      <c r="O146" s="7">
        <f t="shared" si="58"/>
        <v>6.9716034755500926</v>
      </c>
      <c r="P146" s="4">
        <v>10</v>
      </c>
      <c r="Q146" s="10">
        <f>P146/SUM(P140:P158)</f>
        <v>5.5555555555555552E-2</v>
      </c>
      <c r="R146" s="7">
        <f t="shared" si="59"/>
        <v>7.9761936831382849</v>
      </c>
    </row>
    <row r="147" spans="5:18" x14ac:dyDescent="0.25">
      <c r="E147" s="5">
        <f t="shared" si="50"/>
        <v>75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78.277539829347617</v>
      </c>
      <c r="K147" s="5">
        <f t="shared" si="54"/>
        <v>9.0049666724957191</v>
      </c>
      <c r="L147" s="5">
        <f t="shared" si="55"/>
        <v>78.793798401320018</v>
      </c>
      <c r="M147" s="5">
        <f t="shared" si="56"/>
        <v>6.5623994254618099</v>
      </c>
      <c r="N147" s="7">
        <f t="shared" si="57"/>
        <v>1.3529752950087468</v>
      </c>
      <c r="O147" s="7">
        <f t="shared" si="58"/>
        <v>7.1529752950087468</v>
      </c>
      <c r="P147" s="4">
        <v>10</v>
      </c>
      <c r="Q147" s="10">
        <f>P147/SUM(P140:P158)</f>
        <v>5.5555555555555552E-2</v>
      </c>
      <c r="R147" s="7">
        <f t="shared" si="59"/>
        <v>7.8949297908470868</v>
      </c>
    </row>
    <row r="148" spans="5:18" x14ac:dyDescent="0.25">
      <c r="E148" s="5">
        <f t="shared" si="50"/>
        <v>75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76.664050582117511</v>
      </c>
      <c r="K148" s="5">
        <f t="shared" si="54"/>
        <v>9.4372998132873231</v>
      </c>
      <c r="L148" s="5">
        <f t="shared" si="55"/>
        <v>77.242729621779588</v>
      </c>
      <c r="M148" s="5">
        <f t="shared" si="56"/>
        <v>7.0177712296375745</v>
      </c>
      <c r="N148" s="7">
        <f t="shared" si="57"/>
        <v>1.4848604417457034</v>
      </c>
      <c r="O148" s="7">
        <f t="shared" si="58"/>
        <v>7.2848604417457032</v>
      </c>
      <c r="P148" s="4">
        <v>10</v>
      </c>
      <c r="Q148" s="10">
        <f>P148/SUM(P140:P158)</f>
        <v>5.5555555555555552E-2</v>
      </c>
      <c r="R148" s="7">
        <f t="shared" si="59"/>
        <v>7.7270537750664658</v>
      </c>
    </row>
    <row r="149" spans="5:18" x14ac:dyDescent="0.25">
      <c r="E149" s="5">
        <f t="shared" si="50"/>
        <v>75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75</v>
      </c>
      <c r="K149" s="5">
        <f t="shared" si="54"/>
        <v>9.5828853747563212</v>
      </c>
      <c r="L149" s="5">
        <f t="shared" si="55"/>
        <v>75.60973278689535</v>
      </c>
      <c r="M149" s="5">
        <f t="shared" si="56"/>
        <v>7.2813320897781635</v>
      </c>
      <c r="N149" s="7">
        <f t="shared" si="57"/>
        <v>1.5605076013192523</v>
      </c>
      <c r="O149" s="7">
        <f t="shared" si="58"/>
        <v>7.3605076013192523</v>
      </c>
      <c r="P149" s="4">
        <v>10</v>
      </c>
      <c r="Q149" s="10">
        <f>P149/SUM(P140:P158)</f>
        <v>5.5555555555555552E-2</v>
      </c>
      <c r="R149" s="7">
        <f t="shared" si="59"/>
        <v>7.4806725555923448</v>
      </c>
    </row>
    <row r="150" spans="5:18" x14ac:dyDescent="0.25">
      <c r="E150" s="5">
        <f t="shared" si="50"/>
        <v>75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73.335949417882489</v>
      </c>
      <c r="K150" s="5">
        <f t="shared" si="54"/>
        <v>9.4372998132873231</v>
      </c>
      <c r="L150" s="5">
        <f t="shared" si="55"/>
        <v>73.940679634339929</v>
      </c>
      <c r="M150" s="5">
        <f t="shared" si="56"/>
        <v>7.3328564571290622</v>
      </c>
      <c r="N150" s="7">
        <f t="shared" si="57"/>
        <v>1.5752107310947912</v>
      </c>
      <c r="O150" s="7">
        <f t="shared" si="58"/>
        <v>7.375210731094791</v>
      </c>
      <c r="P150" s="4">
        <v>10</v>
      </c>
      <c r="Q150" s="10">
        <f>P150/SUM(P140:P158)</f>
        <v>5.5555555555555552E-2</v>
      </c>
      <c r="R150" s="7">
        <f t="shared" si="59"/>
        <v>7.1683430910103549</v>
      </c>
    </row>
    <row r="151" spans="5:18" x14ac:dyDescent="0.25">
      <c r="E151" s="5">
        <f t="shared" si="50"/>
        <v>75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71.722460170652383</v>
      </c>
      <c r="K151" s="5">
        <f t="shared" si="54"/>
        <v>9.0049666724957191</v>
      </c>
      <c r="L151" s="5">
        <f t="shared" si="55"/>
        <v>72.285549854058488</v>
      </c>
      <c r="M151" s="5">
        <f t="shared" si="56"/>
        <v>7.1562086840319736</v>
      </c>
      <c r="N151" s="7">
        <f t="shared" si="57"/>
        <v>1.5246792976413934</v>
      </c>
      <c r="O151" s="7">
        <f t="shared" si="58"/>
        <v>7.324679297641393</v>
      </c>
      <c r="P151" s="4">
        <v>10</v>
      </c>
      <c r="Q151" s="10">
        <f>P151/SUM(P140:P158)</f>
        <v>5.5555555555555552E-2</v>
      </c>
      <c r="R151" s="7">
        <f t="shared" si="59"/>
        <v>6.8040745818638797</v>
      </c>
    </row>
    <row r="152" spans="5:18" x14ac:dyDescent="0.25">
      <c r="E152" s="5">
        <f t="shared" si="50"/>
        <v>75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70.208557312621835</v>
      </c>
      <c r="K152" s="5">
        <f t="shared" si="54"/>
        <v>8.2990221760933345</v>
      </c>
      <c r="L152" s="5">
        <f t="shared" si="55"/>
        <v>70.697349943254551</v>
      </c>
      <c r="M152" s="5">
        <f t="shared" si="56"/>
        <v>6.7413818413074837</v>
      </c>
      <c r="N152" s="7">
        <f t="shared" si="57"/>
        <v>1.4049344101625421</v>
      </c>
      <c r="O152" s="7">
        <f t="shared" si="58"/>
        <v>7.2049344101625419</v>
      </c>
      <c r="P152" s="4">
        <v>10</v>
      </c>
      <c r="Q152" s="10">
        <f>P152/SUM(P140:P158)</f>
        <v>5.5555555555555552E-2</v>
      </c>
      <c r="R152" s="7">
        <f t="shared" si="59"/>
        <v>6.4019720589632625</v>
      </c>
    </row>
    <row r="153" spans="5:18" x14ac:dyDescent="0.25">
      <c r="E153" s="5">
        <f t="shared" si="50"/>
        <v>75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68.840240016060292</v>
      </c>
      <c r="K153" s="5">
        <f t="shared" si="54"/>
        <v>7.3409160903782054</v>
      </c>
      <c r="L153" s="5">
        <f t="shared" si="55"/>
        <v>69.23054018650123</v>
      </c>
      <c r="M153" s="5">
        <f t="shared" si="56"/>
        <v>6.0868470154628946</v>
      </c>
      <c r="N153" s="7">
        <f t="shared" si="57"/>
        <v>1.2147700734730256</v>
      </c>
      <c r="O153" s="7">
        <f t="shared" si="58"/>
        <v>7.0147700734730254</v>
      </c>
      <c r="P153" s="4">
        <v>10</v>
      </c>
      <c r="Q153" s="10">
        <f>P153/SUM(P140:P158)</f>
        <v>5.5555555555555552E-2</v>
      </c>
      <c r="R153" s="7">
        <f t="shared" si="59"/>
        <v>5.9770426434840545</v>
      </c>
    </row>
    <row r="154" spans="5:18" x14ac:dyDescent="0.25">
      <c r="E154" s="5">
        <f t="shared" si="50"/>
        <v>75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67.659083909621799</v>
      </c>
      <c r="K154" s="5">
        <f t="shared" si="54"/>
        <v>6.1597599839397139</v>
      </c>
      <c r="L154" s="5">
        <f t="shared" si="55"/>
        <v>67.93890106963012</v>
      </c>
      <c r="M154" s="5">
        <f t="shared" si="56"/>
        <v>5.2019325356584742</v>
      </c>
      <c r="N154" s="7">
        <f t="shared" si="57"/>
        <v>0.96095956643310942</v>
      </c>
      <c r="O154" s="7">
        <f t="shared" si="58"/>
        <v>6.760959566433109</v>
      </c>
      <c r="P154" s="4">
        <v>10</v>
      </c>
      <c r="Q154" s="10">
        <f>P154/SUM(P140:P158)</f>
        <v>5.5555555555555552E-2</v>
      </c>
      <c r="R154" s="7">
        <f t="shared" si="59"/>
        <v>5.5478262023620175</v>
      </c>
    </row>
    <row r="155" spans="5:18" x14ac:dyDescent="0.25">
      <c r="E155" s="5">
        <f t="shared" si="50"/>
        <v>75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66.700977823906669</v>
      </c>
      <c r="K155" s="5">
        <f t="shared" si="54"/>
        <v>4.7914426873781597</v>
      </c>
      <c r="L155" s="5">
        <f t="shared" si="55"/>
        <v>66.872852232364963</v>
      </c>
      <c r="M155" s="5">
        <f t="shared" si="56"/>
        <v>4.1087656975383453</v>
      </c>
      <c r="N155" s="7">
        <f t="shared" si="57"/>
        <v>0.66476099927716925</v>
      </c>
      <c r="O155" s="7">
        <f t="shared" si="58"/>
        <v>6.4647609992771695</v>
      </c>
      <c r="P155" s="4">
        <v>10</v>
      </c>
      <c r="Q155" s="10">
        <f>P155/SUM(P140:P158)</f>
        <v>5.5555555555555552E-2</v>
      </c>
      <c r="R155" s="7">
        <f t="shared" si="59"/>
        <v>5.1396037916684598</v>
      </c>
    </row>
    <row r="156" spans="5:18" x14ac:dyDescent="0.25">
      <c r="E156" s="5">
        <f t="shared" si="50"/>
        <v>75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65.995033327504274</v>
      </c>
      <c r="K156" s="5">
        <f t="shared" si="54"/>
        <v>3.2775398293476132</v>
      </c>
      <c r="L156" s="5">
        <f t="shared" si="55"/>
        <v>66.076370142671735</v>
      </c>
      <c r="M156" s="5">
        <f t="shared" si="56"/>
        <v>2.8431690497152267</v>
      </c>
      <c r="N156" s="7">
        <f t="shared" si="57"/>
        <v>0.36640926389399786</v>
      </c>
      <c r="O156" s="7">
        <f t="shared" si="58"/>
        <v>6.166409263893998</v>
      </c>
      <c r="P156" s="4">
        <v>10</v>
      </c>
      <c r="Q156" s="10">
        <f>P156/SUM(P140:P158)</f>
        <v>5.5555555555555552E-2</v>
      </c>
      <c r="R156" s="7">
        <f t="shared" si="59"/>
        <v>4.7863248746263736</v>
      </c>
    </row>
    <row r="157" spans="5:18" x14ac:dyDescent="0.25">
      <c r="E157" s="5">
        <f t="shared" si="50"/>
        <v>75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65.562700186712675</v>
      </c>
      <c r="K157" s="5">
        <f t="shared" si="54"/>
        <v>1.6640505821175133</v>
      </c>
      <c r="L157" s="5">
        <f t="shared" si="55"/>
        <v>65.583814467539327</v>
      </c>
      <c r="M157" s="5">
        <f t="shared" si="56"/>
        <v>1.4539152538941587</v>
      </c>
      <c r="N157" s="7">
        <f t="shared" si="57"/>
        <v>0.12341402136390335</v>
      </c>
      <c r="O157" s="7">
        <f t="shared" si="58"/>
        <v>5.9234140213639028</v>
      </c>
      <c r="P157" s="4">
        <v>10</v>
      </c>
      <c r="Q157" s="10">
        <f>P157/SUM(P140:P158)</f>
        <v>5.5555555555555552E-2</v>
      </c>
      <c r="R157" s="7">
        <f t="shared" si="59"/>
        <v>4.529423270599179</v>
      </c>
    </row>
    <row r="158" spans="5:18" x14ac:dyDescent="0.25">
      <c r="E158" s="5">
        <f t="shared" si="50"/>
        <v>75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65.417114625243684</v>
      </c>
      <c r="K158" s="5">
        <f t="shared" si="54"/>
        <v>1.1740457210449119E-15</v>
      </c>
      <c r="L158" s="5">
        <f t="shared" si="55"/>
        <v>65.417114625243684</v>
      </c>
      <c r="M158" s="5">
        <f t="shared" si="56"/>
        <v>1.0282915282434234E-15</v>
      </c>
      <c r="N158" s="7">
        <f t="shared" si="57"/>
        <v>3.0891934091488966E-17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4.4125357401200302</v>
      </c>
    </row>
    <row r="159" spans="5:18" x14ac:dyDescent="0.25">
      <c r="R159" s="7">
        <f>SUMPRODUCT(Q140:Q158,R140:R158)</f>
        <v>6.7777553919098308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75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84.908466076193378</v>
      </c>
      <c r="K163" s="5">
        <f>I163</f>
        <v>0</v>
      </c>
      <c r="L163" s="5">
        <f>SQRT(J163^2+K163^2)</f>
        <v>84.908466076193378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7.4337415371004578</v>
      </c>
    </row>
    <row r="164" spans="2:18" x14ac:dyDescent="0.25">
      <c r="E164" s="5">
        <f t="shared" si="60"/>
        <v>75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84.757934212293691</v>
      </c>
      <c r="K164" s="5">
        <f t="shared" ref="K164:K181" si="64">I164</f>
        <v>1.7205870776055801</v>
      </c>
      <c r="L164" s="5">
        <f t="shared" ref="L164:L181" si="65">SQRT(J164^2+K164^2)</f>
        <v>84.775396382601059</v>
      </c>
      <c r="M164" s="5">
        <f t="shared" ref="M164:M181" si="66">ATAN(K164/J164)*180/PI()</f>
        <v>1.1629452802840468</v>
      </c>
      <c r="N164" s="7">
        <f t="shared" ref="N164:N181" si="67">$K$2*M164+$K$3*M164*M164+$K$4*M164*M164*M164</f>
        <v>8.6789718511504771E-2</v>
      </c>
      <c r="O164" s="7">
        <f t="shared" ref="O164:O181" si="68">N164+$E$4</f>
        <v>5.8867897185115048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7.5213474952357355</v>
      </c>
    </row>
    <row r="165" spans="2:18" x14ac:dyDescent="0.25">
      <c r="E165" s="5">
        <f t="shared" si="60"/>
        <v>75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84.310912455106418</v>
      </c>
      <c r="K165" s="5">
        <f t="shared" si="64"/>
        <v>3.3888949875171859</v>
      </c>
      <c r="L165" s="5">
        <f t="shared" si="65"/>
        <v>84.378993643258383</v>
      </c>
      <c r="M165" s="5">
        <f t="shared" si="66"/>
        <v>2.3017769035190665</v>
      </c>
      <c r="N165" s="7">
        <f t="shared" si="67"/>
        <v>0.25942984755346327</v>
      </c>
      <c r="O165" s="7">
        <f t="shared" si="68"/>
        <v>6.0594298475534627</v>
      </c>
      <c r="P165" s="4">
        <v>10</v>
      </c>
      <c r="Q165" s="10">
        <f>P165/SUM(P163:P181)</f>
        <v>5.5555555555555552E-2</v>
      </c>
      <c r="R165" s="7">
        <f t="shared" si="69"/>
        <v>7.6696918940256351</v>
      </c>
    </row>
    <row r="166" spans="2:18" x14ac:dyDescent="0.25">
      <c r="E166" s="5">
        <f t="shared" si="60"/>
        <v>75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83.580983334519786</v>
      </c>
      <c r="K166" s="5">
        <f t="shared" si="64"/>
        <v>4.9542330380966888</v>
      </c>
      <c r="L166" s="5">
        <f t="shared" si="65"/>
        <v>83.727684789208425</v>
      </c>
      <c r="M166" s="5">
        <f t="shared" si="66"/>
        <v>3.3922178190270524</v>
      </c>
      <c r="N166" s="7">
        <f t="shared" si="67"/>
        <v>0.4884520342664681</v>
      </c>
      <c r="O166" s="7">
        <f t="shared" si="68"/>
        <v>6.2884520342664683</v>
      </c>
      <c r="P166" s="4">
        <v>10</v>
      </c>
      <c r="Q166" s="10">
        <f>P166/SUM(P163:P181)</f>
        <v>5.5555555555555552E-2</v>
      </c>
      <c r="R166" s="7">
        <f t="shared" si="69"/>
        <v>7.8371722250350571</v>
      </c>
    </row>
    <row r="167" spans="2:18" x14ac:dyDescent="0.25">
      <c r="E167" s="5">
        <f t="shared" si="60"/>
        <v>75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82.590325377500847</v>
      </c>
      <c r="K167" s="5">
        <f t="shared" si="64"/>
        <v>6.3690392247765049</v>
      </c>
      <c r="L167" s="5">
        <f t="shared" si="65"/>
        <v>82.835538910592007</v>
      </c>
      <c r="M167" s="5">
        <f t="shared" si="66"/>
        <v>4.4096963959836284</v>
      </c>
      <c r="N167" s="7">
        <f t="shared" si="67"/>
        <v>0.74353579090464816</v>
      </c>
      <c r="O167" s="7">
        <f t="shared" si="68"/>
        <v>6.5435357909046479</v>
      </c>
      <c r="P167" s="4">
        <v>10</v>
      </c>
      <c r="Q167" s="10">
        <f>P167/SUM(P163:P181)</f>
        <v>5.5555555555555552E-2</v>
      </c>
      <c r="R167" s="7">
        <f t="shared" si="69"/>
        <v>7.982213863713759</v>
      </c>
    </row>
    <row r="168" spans="2:18" x14ac:dyDescent="0.25">
      <c r="E168" s="5">
        <f t="shared" si="60"/>
        <v>75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81.3690392247765</v>
      </c>
      <c r="K168" s="5">
        <f t="shared" si="64"/>
        <v>7.5903253775008421</v>
      </c>
      <c r="L168" s="5">
        <f t="shared" si="65"/>
        <v>81.722295511687321</v>
      </c>
      <c r="M168" s="5">
        <f t="shared" si="66"/>
        <v>5.3292840335055391</v>
      </c>
      <c r="N168" s="7">
        <f t="shared" si="67"/>
        <v>0.99696347272004227</v>
      </c>
      <c r="O168" s="7">
        <f t="shared" si="68"/>
        <v>6.7969634727200425</v>
      </c>
      <c r="P168" s="4">
        <v>10</v>
      </c>
      <c r="Q168" s="10">
        <f>P168/SUM(P163:P181)</f>
        <v>5.5555555555555552E-2</v>
      </c>
      <c r="R168" s="7">
        <f t="shared" si="69"/>
        <v>8.0699997901759861</v>
      </c>
    </row>
    <row r="169" spans="2:18" x14ac:dyDescent="0.25">
      <c r="E169" s="5">
        <f t="shared" si="60"/>
        <v>75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79.954233038096689</v>
      </c>
      <c r="K169" s="5">
        <f t="shared" si="64"/>
        <v>8.5809833345197841</v>
      </c>
      <c r="L169" s="5">
        <f t="shared" si="65"/>
        <v>80.413386047955839</v>
      </c>
      <c r="M169" s="5">
        <f t="shared" si="66"/>
        <v>6.12574674951696</v>
      </c>
      <c r="N169" s="7">
        <f t="shared" si="67"/>
        <v>1.2260610942605918</v>
      </c>
      <c r="O169" s="7">
        <f t="shared" si="68"/>
        <v>7.0260610942605917</v>
      </c>
      <c r="P169" s="4">
        <v>10</v>
      </c>
      <c r="Q169" s="10">
        <f>P169/SUM(P163:P181)</f>
        <v>5.5555555555555552E-2</v>
      </c>
      <c r="R169" s="7">
        <f t="shared" si="69"/>
        <v>8.0769258264038477</v>
      </c>
    </row>
    <row r="170" spans="2:18" x14ac:dyDescent="0.25">
      <c r="E170" s="5">
        <f t="shared" si="60"/>
        <v>75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78.38889498751719</v>
      </c>
      <c r="K170" s="5">
        <f t="shared" si="64"/>
        <v>9.310912455106422</v>
      </c>
      <c r="L170" s="5">
        <f t="shared" si="65"/>
        <v>78.939926197778092</v>
      </c>
      <c r="M170" s="5">
        <f t="shared" si="66"/>
        <v>6.7737680877364355</v>
      </c>
      <c r="N170" s="7">
        <f t="shared" si="67"/>
        <v>1.4143228954175375</v>
      </c>
      <c r="O170" s="7">
        <f t="shared" si="68"/>
        <v>7.2143228954175376</v>
      </c>
      <c r="P170" s="4">
        <v>10</v>
      </c>
      <c r="Q170" s="10">
        <f>P170/SUM(P163:P181)</f>
        <v>5.5555555555555552E-2</v>
      </c>
      <c r="R170" s="7">
        <f t="shared" si="69"/>
        <v>7.9922025458351325</v>
      </c>
    </row>
    <row r="171" spans="2:18" x14ac:dyDescent="0.25">
      <c r="E171" s="5">
        <f t="shared" si="60"/>
        <v>75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76.720587077605586</v>
      </c>
      <c r="K171" s="5">
        <f t="shared" si="64"/>
        <v>9.7579342122936907</v>
      </c>
      <c r="L171" s="5">
        <f t="shared" si="65"/>
        <v>77.338643391411466</v>
      </c>
      <c r="M171" s="5">
        <f t="shared" si="66"/>
        <v>7.2484146234229563</v>
      </c>
      <c r="N171" s="7">
        <f t="shared" si="67"/>
        <v>1.5510982023138138</v>
      </c>
      <c r="O171" s="7">
        <f t="shared" si="68"/>
        <v>7.3510982023138141</v>
      </c>
      <c r="P171" s="4">
        <v>10</v>
      </c>
      <c r="Q171" s="10">
        <f>P171/SUM(P163:P181)</f>
        <v>5.5555555555555552E-2</v>
      </c>
      <c r="R171" s="7">
        <f t="shared" si="69"/>
        <v>7.816688353392836</v>
      </c>
    </row>
    <row r="172" spans="2:18" x14ac:dyDescent="0.25">
      <c r="E172" s="5">
        <f t="shared" si="60"/>
        <v>75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75</v>
      </c>
      <c r="K172" s="5">
        <f t="shared" si="64"/>
        <v>9.9084660761933794</v>
      </c>
      <c r="L172" s="5">
        <f t="shared" si="65"/>
        <v>75.651686696220295</v>
      </c>
      <c r="M172" s="5">
        <f t="shared" si="66"/>
        <v>7.5259270762145123</v>
      </c>
      <c r="N172" s="7">
        <f t="shared" si="67"/>
        <v>1.6300064045997384</v>
      </c>
      <c r="O172" s="7">
        <f t="shared" si="68"/>
        <v>7.4300064045997383</v>
      </c>
      <c r="P172" s="4">
        <v>10</v>
      </c>
      <c r="Q172" s="10">
        <f>P172/SUM(P163:P181)</f>
        <v>5.5555555555555552E-2</v>
      </c>
      <c r="R172" s="7">
        <f t="shared" si="69"/>
        <v>7.559688349428737</v>
      </c>
    </row>
    <row r="173" spans="2:18" x14ac:dyDescent="0.25">
      <c r="E173" s="5">
        <f t="shared" si="60"/>
        <v>75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73.279412922394414</v>
      </c>
      <c r="K173" s="5">
        <f t="shared" si="64"/>
        <v>9.7579342122936907</v>
      </c>
      <c r="L173" s="5">
        <f t="shared" si="65"/>
        <v>73.926244584330377</v>
      </c>
      <c r="M173" s="5">
        <f t="shared" si="66"/>
        <v>7.5849219101322625</v>
      </c>
      <c r="N173" s="7">
        <f t="shared" si="67"/>
        <v>1.6466459035720569</v>
      </c>
      <c r="O173" s="7">
        <f t="shared" si="68"/>
        <v>7.4466459035720565</v>
      </c>
      <c r="P173" s="4">
        <v>10</v>
      </c>
      <c r="Q173" s="10">
        <f>P173/SUM(P163:P181)</f>
        <v>5.5555555555555552E-2</v>
      </c>
      <c r="R173" s="7">
        <f t="shared" si="69"/>
        <v>7.2349488654249425</v>
      </c>
    </row>
    <row r="174" spans="2:18" x14ac:dyDescent="0.25">
      <c r="E174" s="5">
        <f t="shared" si="60"/>
        <v>75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71.61110501248281</v>
      </c>
      <c r="K174" s="5">
        <f t="shared" si="64"/>
        <v>9.3109124551064237</v>
      </c>
      <c r="L174" s="5">
        <f t="shared" si="65"/>
        <v>72.213872987504942</v>
      </c>
      <c r="M174" s="5">
        <f t="shared" si="66"/>
        <v>7.4080677791372294</v>
      </c>
      <c r="N174" s="7">
        <f t="shared" si="67"/>
        <v>1.5966151794169565</v>
      </c>
      <c r="O174" s="7">
        <f t="shared" si="68"/>
        <v>7.3966151794169566</v>
      </c>
      <c r="P174" s="4">
        <v>10</v>
      </c>
      <c r="Q174" s="10">
        <f>P174/SUM(P163:P181)</f>
        <v>5.5555555555555552E-2</v>
      </c>
      <c r="R174" s="7">
        <f t="shared" si="69"/>
        <v>6.8572782638715521</v>
      </c>
    </row>
    <row r="175" spans="2:18" x14ac:dyDescent="0.25">
      <c r="E175" s="5">
        <f t="shared" si="60"/>
        <v>75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70.045766961903311</v>
      </c>
      <c r="K175" s="5">
        <f t="shared" si="64"/>
        <v>8.5809833345197841</v>
      </c>
      <c r="L175" s="5">
        <f t="shared" si="65"/>
        <v>70.569417910795977</v>
      </c>
      <c r="M175" s="5">
        <f t="shared" si="66"/>
        <v>6.9842411824508792</v>
      </c>
      <c r="N175" s="7">
        <f t="shared" si="67"/>
        <v>1.4751916663635083</v>
      </c>
      <c r="O175" s="7">
        <f t="shared" si="68"/>
        <v>7.2751916663635079</v>
      </c>
      <c r="P175" s="4">
        <v>10</v>
      </c>
      <c r="Q175" s="10">
        <f>P175/SUM(P163:P181)</f>
        <v>5.5555555555555552E-2</v>
      </c>
      <c r="R175" s="7">
        <f t="shared" si="69"/>
        <v>6.4410249726643141</v>
      </c>
    </row>
    <row r="176" spans="2:18" x14ac:dyDescent="0.25">
      <c r="E176" s="5">
        <f t="shared" si="60"/>
        <v>75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68.6309607752235</v>
      </c>
      <c r="K176" s="5">
        <f t="shared" si="64"/>
        <v>7.5903253775008421</v>
      </c>
      <c r="L176" s="5">
        <f t="shared" si="65"/>
        <v>69.049415756156833</v>
      </c>
      <c r="M176" s="5">
        <f t="shared" si="66"/>
        <v>6.3110492292876064</v>
      </c>
      <c r="N176" s="7">
        <f t="shared" si="67"/>
        <v>1.2799034853903257</v>
      </c>
      <c r="O176" s="7">
        <f t="shared" si="68"/>
        <v>7.0799034853903251</v>
      </c>
      <c r="P176" s="4">
        <v>10</v>
      </c>
      <c r="Q176" s="10">
        <f>P176/SUM(P163:P181)</f>
        <v>5.5555555555555552E-2</v>
      </c>
      <c r="R176" s="7">
        <f t="shared" si="69"/>
        <v>6.0010165857254991</v>
      </c>
    </row>
    <row r="177" spans="2:18" x14ac:dyDescent="0.25">
      <c r="E177" s="5">
        <f t="shared" si="60"/>
        <v>75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67.409674622499153</v>
      </c>
      <c r="K177" s="5">
        <f t="shared" si="64"/>
        <v>6.3690392247765075</v>
      </c>
      <c r="L177" s="5">
        <f t="shared" si="65"/>
        <v>67.709887707468155</v>
      </c>
      <c r="M177" s="5">
        <f t="shared" si="66"/>
        <v>5.3974296171840992</v>
      </c>
      <c r="N177" s="7">
        <f t="shared" si="67"/>
        <v>1.0163208824842815</v>
      </c>
      <c r="O177" s="7">
        <f t="shared" si="68"/>
        <v>6.8163208824842814</v>
      </c>
      <c r="P177" s="4">
        <v>10</v>
      </c>
      <c r="Q177" s="10">
        <f>P177/SUM(P163:P181)</f>
        <v>5.5555555555555552E-2</v>
      </c>
      <c r="R177" s="7">
        <f t="shared" si="69"/>
        <v>5.5556091847531697</v>
      </c>
    </row>
    <row r="178" spans="2:18" x14ac:dyDescent="0.25">
      <c r="E178" s="5">
        <f t="shared" si="60"/>
        <v>75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66.419016665480214</v>
      </c>
      <c r="K178" s="5">
        <f t="shared" si="64"/>
        <v>4.9542330380966888</v>
      </c>
      <c r="L178" s="5">
        <f t="shared" si="65"/>
        <v>66.603529935020021</v>
      </c>
      <c r="M178" s="5">
        <f t="shared" si="66"/>
        <v>4.2658258463263872</v>
      </c>
      <c r="N178" s="7">
        <f t="shared" si="67"/>
        <v>0.70556771505462124</v>
      </c>
      <c r="O178" s="7">
        <f t="shared" si="68"/>
        <v>6.5055677150546209</v>
      </c>
      <c r="P178" s="4">
        <v>10</v>
      </c>
      <c r="Q178" s="10">
        <f>P178/SUM(P163:P181)</f>
        <v>5.5555555555555552E-2</v>
      </c>
      <c r="R178" s="7">
        <f t="shared" si="69"/>
        <v>5.1304701957083392</v>
      </c>
    </row>
    <row r="179" spans="2:18" x14ac:dyDescent="0.25">
      <c r="E179" s="5">
        <f t="shared" si="60"/>
        <v>75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65.689087544893582</v>
      </c>
      <c r="K179" s="5">
        <f t="shared" si="64"/>
        <v>3.3888949875171877</v>
      </c>
      <c r="L179" s="5">
        <f t="shared" si="65"/>
        <v>65.776445873253991</v>
      </c>
      <c r="M179" s="5">
        <f t="shared" si="66"/>
        <v>2.9532666673496473</v>
      </c>
      <c r="N179" s="7">
        <f t="shared" si="67"/>
        <v>0.38985507909149114</v>
      </c>
      <c r="O179" s="7">
        <f t="shared" si="68"/>
        <v>6.1898550790914912</v>
      </c>
      <c r="P179" s="4">
        <v>10</v>
      </c>
      <c r="Q179" s="10">
        <f>P179/SUM(P163:P181)</f>
        <v>5.5555555555555552E-2</v>
      </c>
      <c r="R179" s="7">
        <f t="shared" si="69"/>
        <v>4.7610063541512693</v>
      </c>
    </row>
    <row r="180" spans="2:18" x14ac:dyDescent="0.25">
      <c r="E180" s="5">
        <f t="shared" si="60"/>
        <v>75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65.242065787706309</v>
      </c>
      <c r="K180" s="5">
        <f t="shared" si="64"/>
        <v>1.7205870776055794</v>
      </c>
      <c r="L180" s="5">
        <f t="shared" si="65"/>
        <v>65.264749812889207</v>
      </c>
      <c r="M180" s="5">
        <f t="shared" si="66"/>
        <v>1.510674615407537</v>
      </c>
      <c r="N180" s="7">
        <f t="shared" si="67"/>
        <v>0.13119038605914235</v>
      </c>
      <c r="O180" s="7">
        <f t="shared" si="68"/>
        <v>5.931190386059142</v>
      </c>
      <c r="P180" s="4">
        <v>10</v>
      </c>
      <c r="Q180" s="10">
        <f>P180/SUM(P163:P181)</f>
        <v>5.5555555555555552E-2</v>
      </c>
      <c r="R180" s="7">
        <f t="shared" si="69"/>
        <v>4.4913478602105963</v>
      </c>
    </row>
    <row r="181" spans="2:18" x14ac:dyDescent="0.25">
      <c r="E181" s="5">
        <f t="shared" si="60"/>
        <v>75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65.091533923806622</v>
      </c>
      <c r="K181" s="5">
        <f t="shared" si="64"/>
        <v>1.2139341903762796E-15</v>
      </c>
      <c r="L181" s="5">
        <f t="shared" si="65"/>
        <v>65.091533923806622</v>
      </c>
      <c r="M181" s="5">
        <f t="shared" si="66"/>
        <v>1.0685461153305675E-15</v>
      </c>
      <c r="N181" s="7">
        <f t="shared" si="67"/>
        <v>3.2101262396760961E-17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4.3687226975313056</v>
      </c>
    </row>
    <row r="182" spans="2:18" x14ac:dyDescent="0.25">
      <c r="R182" s="7">
        <f>SUMPRODUCT(Q163:Q181,R163:R181)</f>
        <v>6.8277702635040161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75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85.196145121984941</v>
      </c>
      <c r="K186" s="5">
        <f>I186</f>
        <v>0</v>
      </c>
      <c r="L186" s="5">
        <f>SQRT(J186^2+K186^2)</f>
        <v>85.196145121984941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7.4841995081153154</v>
      </c>
    </row>
    <row r="187" spans="2:18" x14ac:dyDescent="0.25">
      <c r="E187" s="5">
        <f t="shared" si="70"/>
        <v>75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85.041242766968381</v>
      </c>
      <c r="K187" s="5">
        <f t="shared" ref="K187:K204" si="74">I187</f>
        <v>1.7705420196602459</v>
      </c>
      <c r="L187" s="5">
        <f t="shared" ref="L187:L204" si="75">SQRT(J187^2+K187^2)</f>
        <v>85.059671939138326</v>
      </c>
      <c r="M187" s="5">
        <f t="shared" ref="M187:M204" si="76">ATAN(K187/J187)*180/PI()</f>
        <v>1.1927145953459219</v>
      </c>
      <c r="N187" s="7">
        <f t="shared" ref="N187:N204" si="77">$K$2*M187+$K$3*M187*M187+$K$4*M187*M187*M187</f>
        <v>9.0282485461739184E-2</v>
      </c>
      <c r="O187" s="7">
        <f t="shared" ref="O187:O204" si="78">N187+$E$4</f>
        <v>5.8902824854617393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7.5763669883527145</v>
      </c>
    </row>
    <row r="188" spans="2:18" x14ac:dyDescent="0.25">
      <c r="E188" s="5">
        <f t="shared" si="70"/>
        <v>75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84.581242331591483</v>
      </c>
      <c r="K188" s="5">
        <f t="shared" si="74"/>
        <v>3.4872870159906073</v>
      </c>
      <c r="L188" s="5">
        <f t="shared" si="75"/>
        <v>84.653102276805541</v>
      </c>
      <c r="M188" s="5">
        <f t="shared" si="76"/>
        <v>2.3609694014346876</v>
      </c>
      <c r="N188" s="7">
        <f t="shared" si="77"/>
        <v>0.27041762534821462</v>
      </c>
      <c r="O188" s="7">
        <f t="shared" si="78"/>
        <v>6.0704176253482141</v>
      </c>
      <c r="P188" s="4">
        <v>10</v>
      </c>
      <c r="Q188" s="10">
        <f>P188/SUM(P186:P204)</f>
        <v>5.5555555555555552E-2</v>
      </c>
      <c r="R188" s="7">
        <f t="shared" si="79"/>
        <v>7.7336016811055917</v>
      </c>
    </row>
    <row r="189" spans="2:18" x14ac:dyDescent="0.25">
      <c r="E189" s="5">
        <f t="shared" si="70"/>
        <v>75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83.830120696311738</v>
      </c>
      <c r="K189" s="5">
        <f t="shared" si="74"/>
        <v>5.0980725609924695</v>
      </c>
      <c r="L189" s="5">
        <f t="shared" si="75"/>
        <v>83.984995563465603</v>
      </c>
      <c r="M189" s="5">
        <f t="shared" si="76"/>
        <v>3.4801183531441806</v>
      </c>
      <c r="N189" s="7">
        <f t="shared" si="77"/>
        <v>0.50911724736256914</v>
      </c>
      <c r="O189" s="7">
        <f t="shared" si="78"/>
        <v>6.3091172473625692</v>
      </c>
      <c r="P189" s="4">
        <v>10</v>
      </c>
      <c r="Q189" s="10">
        <f>P189/SUM(P186:P204)</f>
        <v>5.5555555555555552E-2</v>
      </c>
      <c r="R189" s="7">
        <f t="shared" si="79"/>
        <v>7.9113296070923962</v>
      </c>
    </row>
    <row r="190" spans="2:18" x14ac:dyDescent="0.25">
      <c r="E190" s="5">
        <f t="shared" si="70"/>
        <v>75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82.810700311931242</v>
      </c>
      <c r="K190" s="5">
        <f t="shared" si="74"/>
        <v>6.5539557509777673</v>
      </c>
      <c r="L190" s="5">
        <f t="shared" si="75"/>
        <v>83.069648019828904</v>
      </c>
      <c r="M190" s="5">
        <f t="shared" si="76"/>
        <v>4.525174818820064</v>
      </c>
      <c r="N190" s="7">
        <f t="shared" si="77"/>
        <v>0.77439139907426857</v>
      </c>
      <c r="O190" s="7">
        <f t="shared" si="78"/>
        <v>6.5743913990742682</v>
      </c>
      <c r="P190" s="4">
        <v>10</v>
      </c>
      <c r="Q190" s="10">
        <f>P190/SUM(P186:P204)</f>
        <v>5.5555555555555552E-2</v>
      </c>
      <c r="R190" s="7">
        <f t="shared" si="79"/>
        <v>8.0652488061238223</v>
      </c>
    </row>
    <row r="191" spans="2:18" x14ac:dyDescent="0.25">
      <c r="E191" s="5">
        <f t="shared" si="70"/>
        <v>75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81.553955750977764</v>
      </c>
      <c r="K191" s="5">
        <f t="shared" si="74"/>
        <v>7.8107003119312379</v>
      </c>
      <c r="L191" s="5">
        <f t="shared" si="75"/>
        <v>81.92713065886808</v>
      </c>
      <c r="M191" s="5">
        <f t="shared" si="76"/>
        <v>5.4707259821889158</v>
      </c>
      <c r="N191" s="7">
        <f t="shared" si="77"/>
        <v>1.037206905138079</v>
      </c>
      <c r="O191" s="7">
        <f t="shared" si="78"/>
        <v>6.8372069051380784</v>
      </c>
      <c r="P191" s="4">
        <v>10</v>
      </c>
      <c r="Q191" s="10">
        <f>P191/SUM(P186:P204)</f>
        <v>5.5555555555555552E-2</v>
      </c>
      <c r="R191" s="7">
        <f t="shared" si="79"/>
        <v>8.1585256892952582</v>
      </c>
    </row>
    <row r="192" spans="2:18" x14ac:dyDescent="0.25">
      <c r="E192" s="5">
        <f t="shared" si="70"/>
        <v>75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80.098072560992478</v>
      </c>
      <c r="K192" s="5">
        <f t="shared" si="74"/>
        <v>8.8301206963117416</v>
      </c>
      <c r="L192" s="5">
        <f t="shared" si="75"/>
        <v>80.583324946898585</v>
      </c>
      <c r="M192" s="5">
        <f t="shared" si="76"/>
        <v>6.2909618832549317</v>
      </c>
      <c r="N192" s="7">
        <f t="shared" si="77"/>
        <v>1.2740637322280255</v>
      </c>
      <c r="O192" s="7">
        <f t="shared" si="78"/>
        <v>7.0740637322280255</v>
      </c>
      <c r="P192" s="4">
        <v>10</v>
      </c>
      <c r="Q192" s="10">
        <f>P192/SUM(P186:P204)</f>
        <v>5.5555555555555552E-2</v>
      </c>
      <c r="R192" s="7">
        <f t="shared" si="79"/>
        <v>8.1665158079797529</v>
      </c>
    </row>
    <row r="193" spans="2:18" x14ac:dyDescent="0.25">
      <c r="E193" s="5">
        <f t="shared" si="70"/>
        <v>75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78.487287015990603</v>
      </c>
      <c r="K193" s="5">
        <f t="shared" si="74"/>
        <v>9.5812423315914845</v>
      </c>
      <c r="L193" s="5">
        <f t="shared" si="75"/>
        <v>79.069933778568242</v>
      </c>
      <c r="M193" s="5">
        <f t="shared" si="76"/>
        <v>6.9598784756728129</v>
      </c>
      <c r="N193" s="7">
        <f t="shared" si="77"/>
        <v>1.4681609946962491</v>
      </c>
      <c r="O193" s="7">
        <f t="shared" si="78"/>
        <v>7.2681609946962489</v>
      </c>
      <c r="P193" s="4">
        <v>10</v>
      </c>
      <c r="Q193" s="10">
        <f>P193/SUM(P186:P204)</f>
        <v>5.5555555555555552E-2</v>
      </c>
      <c r="R193" s="7">
        <f t="shared" si="79"/>
        <v>8.0783890006168786</v>
      </c>
    </row>
    <row r="194" spans="2:18" x14ac:dyDescent="0.25">
      <c r="E194" s="5">
        <f t="shared" si="70"/>
        <v>75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76.77054201966024</v>
      </c>
      <c r="K194" s="5">
        <f t="shared" si="74"/>
        <v>10.041242766968375</v>
      </c>
      <c r="L194" s="5">
        <f t="shared" si="75"/>
        <v>77.424432050210171</v>
      </c>
      <c r="M194" s="5">
        <f t="shared" si="76"/>
        <v>7.4517298560383436</v>
      </c>
      <c r="N194" s="7">
        <f t="shared" si="77"/>
        <v>1.6090075090863538</v>
      </c>
      <c r="O194" s="7">
        <f t="shared" si="78"/>
        <v>7.4090075090863534</v>
      </c>
      <c r="P194" s="4">
        <v>10</v>
      </c>
      <c r="Q194" s="10">
        <f>P194/SUM(P186:P204)</f>
        <v>5.5555555555555552E-2</v>
      </c>
      <c r="R194" s="7">
        <f t="shared" si="79"/>
        <v>7.8957531941414452</v>
      </c>
    </row>
    <row r="195" spans="2:18" x14ac:dyDescent="0.25">
      <c r="E195" s="5">
        <f t="shared" si="70"/>
        <v>75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75</v>
      </c>
      <c r="K195" s="5">
        <f t="shared" si="74"/>
        <v>10.196145121984941</v>
      </c>
      <c r="L195" s="5">
        <f t="shared" si="75"/>
        <v>75.689902730473747</v>
      </c>
      <c r="M195" s="5">
        <f t="shared" si="76"/>
        <v>7.741819096592387</v>
      </c>
      <c r="N195" s="7">
        <f t="shared" si="77"/>
        <v>1.6906325582132404</v>
      </c>
      <c r="O195" s="7">
        <f t="shared" si="78"/>
        <v>7.4906325582132407</v>
      </c>
      <c r="P195" s="4">
        <v>10</v>
      </c>
      <c r="Q195" s="10">
        <f>P195/SUM(P186:P204)</f>
        <v>5.5555555555555552E-2</v>
      </c>
      <c r="R195" s="7">
        <f t="shared" si="79"/>
        <v>7.629074596076828</v>
      </c>
    </row>
    <row r="196" spans="2:18" x14ac:dyDescent="0.25">
      <c r="E196" s="5">
        <f t="shared" si="70"/>
        <v>75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73.22945798033976</v>
      </c>
      <c r="K196" s="5">
        <f t="shared" si="74"/>
        <v>10.041242766968375</v>
      </c>
      <c r="L196" s="5">
        <f t="shared" si="75"/>
        <v>73.914681034281287</v>
      </c>
      <c r="M196" s="5">
        <f t="shared" si="76"/>
        <v>7.8077219821448205</v>
      </c>
      <c r="N196" s="7">
        <f t="shared" si="77"/>
        <v>1.7089844432545436</v>
      </c>
      <c r="O196" s="7">
        <f t="shared" si="78"/>
        <v>7.5089844432545432</v>
      </c>
      <c r="P196" s="4">
        <v>10</v>
      </c>
      <c r="Q196" s="10">
        <f>P196/SUM(P186:P204)</f>
        <v>5.5555555555555552E-2</v>
      </c>
      <c r="R196" s="7">
        <f t="shared" si="79"/>
        <v>7.293233061552896</v>
      </c>
    </row>
    <row r="197" spans="2:18" x14ac:dyDescent="0.25">
      <c r="E197" s="5">
        <f t="shared" si="70"/>
        <v>75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71.512712984009397</v>
      </c>
      <c r="K197" s="5">
        <f t="shared" si="74"/>
        <v>9.5812423315914845</v>
      </c>
      <c r="L197" s="5">
        <f t="shared" si="75"/>
        <v>72.151703534635871</v>
      </c>
      <c r="M197" s="5">
        <f t="shared" si="76"/>
        <v>7.6310200039923979</v>
      </c>
      <c r="N197" s="7">
        <f t="shared" si="77"/>
        <v>1.6596109445473097</v>
      </c>
      <c r="O197" s="7">
        <f t="shared" si="78"/>
        <v>7.4596109445473093</v>
      </c>
      <c r="P197" s="4">
        <v>10</v>
      </c>
      <c r="Q197" s="10">
        <f>P197/SUM(P186:P204)</f>
        <v>5.5555555555555552E-2</v>
      </c>
      <c r="R197" s="7">
        <f t="shared" si="79"/>
        <v>6.9037781898221988</v>
      </c>
    </row>
    <row r="198" spans="2:18" x14ac:dyDescent="0.25">
      <c r="E198" s="5">
        <f t="shared" si="70"/>
        <v>75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69.901927439007537</v>
      </c>
      <c r="K198" s="5">
        <f t="shared" si="74"/>
        <v>8.8301206963117433</v>
      </c>
      <c r="L198" s="5">
        <f t="shared" si="75"/>
        <v>70.457437444174104</v>
      </c>
      <c r="M198" s="5">
        <f t="shared" si="76"/>
        <v>7.1995592137693336</v>
      </c>
      <c r="N198" s="7">
        <f t="shared" si="77"/>
        <v>1.5371111320498412</v>
      </c>
      <c r="O198" s="7">
        <f t="shared" si="78"/>
        <v>7.3371111320498414</v>
      </c>
      <c r="P198" s="4">
        <v>10</v>
      </c>
      <c r="Q198" s="10">
        <f>P198/SUM(P186:P204)</f>
        <v>5.5555555555555552E-2</v>
      </c>
      <c r="R198" s="7">
        <f t="shared" si="79"/>
        <v>6.4752457851138256</v>
      </c>
    </row>
    <row r="199" spans="2:18" x14ac:dyDescent="0.25">
      <c r="E199" s="5">
        <f t="shared" si="70"/>
        <v>75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68.446044249022236</v>
      </c>
      <c r="K199" s="5">
        <f t="shared" si="74"/>
        <v>7.8107003119312379</v>
      </c>
      <c r="L199" s="5">
        <f t="shared" si="75"/>
        <v>68.890260652010255</v>
      </c>
      <c r="M199" s="5">
        <f t="shared" si="76"/>
        <v>6.5101299157328896</v>
      </c>
      <c r="N199" s="7">
        <f t="shared" si="77"/>
        <v>1.337784543727965</v>
      </c>
      <c r="O199" s="7">
        <f t="shared" si="78"/>
        <v>7.1377845437279648</v>
      </c>
      <c r="P199" s="4">
        <v>10</v>
      </c>
      <c r="Q199" s="10">
        <f>P199/SUM(P186:P204)</f>
        <v>5.5555555555555552E-2</v>
      </c>
      <c r="R199" s="7">
        <f t="shared" si="79"/>
        <v>6.0222192618020731</v>
      </c>
    </row>
    <row r="200" spans="2:18" x14ac:dyDescent="0.25">
      <c r="E200" s="5">
        <f t="shared" si="70"/>
        <v>75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67.189299688068758</v>
      </c>
      <c r="K200" s="5">
        <f t="shared" si="74"/>
        <v>6.5539557509777699</v>
      </c>
      <c r="L200" s="5">
        <f t="shared" si="75"/>
        <v>67.508194528952487</v>
      </c>
      <c r="M200" s="5">
        <f t="shared" si="76"/>
        <v>5.5712704131028747</v>
      </c>
      <c r="N200" s="7">
        <f t="shared" si="77"/>
        <v>1.0659587417112704</v>
      </c>
      <c r="O200" s="7">
        <f t="shared" si="78"/>
        <v>6.8659587417112702</v>
      </c>
      <c r="P200" s="4">
        <v>10</v>
      </c>
      <c r="Q200" s="10">
        <f>P200/SUM(P186:P204)</f>
        <v>5.5555555555555552E-2</v>
      </c>
      <c r="R200" s="7">
        <f t="shared" si="79"/>
        <v>5.5627769818954835</v>
      </c>
    </row>
    <row r="201" spans="2:18" x14ac:dyDescent="0.25">
      <c r="E201" s="5">
        <f t="shared" si="70"/>
        <v>75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66.169879303688262</v>
      </c>
      <c r="K201" s="5">
        <f t="shared" si="74"/>
        <v>5.0980725609924695</v>
      </c>
      <c r="L201" s="5">
        <f t="shared" si="75"/>
        <v>66.365979770525627</v>
      </c>
      <c r="M201" s="5">
        <f t="shared" si="76"/>
        <v>4.4056621074373181</v>
      </c>
      <c r="N201" s="7">
        <f t="shared" si="77"/>
        <v>0.74246381636184866</v>
      </c>
      <c r="O201" s="7">
        <f t="shared" si="78"/>
        <v>6.5424638163618489</v>
      </c>
      <c r="P201" s="4">
        <v>10</v>
      </c>
      <c r="Q201" s="10">
        <f>P201/SUM(P186:P204)</f>
        <v>5.5555555555555552E-2</v>
      </c>
      <c r="R201" s="7">
        <f t="shared" si="79"/>
        <v>5.1228285744166335</v>
      </c>
    </row>
    <row r="202" spans="2:18" x14ac:dyDescent="0.25">
      <c r="E202" s="5">
        <f t="shared" si="70"/>
        <v>75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65.418757668408517</v>
      </c>
      <c r="K202" s="5">
        <f t="shared" si="74"/>
        <v>3.4872870159906091</v>
      </c>
      <c r="L202" s="5">
        <f t="shared" si="75"/>
        <v>65.511640382529393</v>
      </c>
      <c r="M202" s="5">
        <f t="shared" si="76"/>
        <v>3.0513861263061939</v>
      </c>
      <c r="N202" s="7">
        <f t="shared" si="77"/>
        <v>0.41119896161334524</v>
      </c>
      <c r="O202" s="7">
        <f t="shared" si="78"/>
        <v>6.2111989616133449</v>
      </c>
      <c r="P202" s="4">
        <v>10</v>
      </c>
      <c r="Q202" s="10">
        <f>P202/SUM(P186:P204)</f>
        <v>5.5555555555555552E-2</v>
      </c>
      <c r="R202" s="7">
        <f t="shared" si="79"/>
        <v>4.7390344146748493</v>
      </c>
    </row>
    <row r="203" spans="2:18" x14ac:dyDescent="0.25">
      <c r="E203" s="5">
        <f t="shared" si="70"/>
        <v>75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64.958757233031619</v>
      </c>
      <c r="K203" s="5">
        <f t="shared" si="74"/>
        <v>1.7705420196602455</v>
      </c>
      <c r="L203" s="5">
        <f t="shared" si="75"/>
        <v>64.982882055994722</v>
      </c>
      <c r="M203" s="5">
        <f t="shared" si="76"/>
        <v>1.5612902592431359</v>
      </c>
      <c r="N203" s="7">
        <f t="shared" si="77"/>
        <v>0.13829446727578865</v>
      </c>
      <c r="O203" s="7">
        <f t="shared" si="78"/>
        <v>5.9382944672757887</v>
      </c>
      <c r="P203" s="4">
        <v>10</v>
      </c>
      <c r="Q203" s="10">
        <f>P203/SUM(P186:P204)</f>
        <v>5.5555555555555552E-2</v>
      </c>
      <c r="R203" s="7">
        <f t="shared" si="79"/>
        <v>4.4579699881457691</v>
      </c>
    </row>
    <row r="204" spans="2:18" x14ac:dyDescent="0.25">
      <c r="E204" s="5">
        <f t="shared" si="70"/>
        <v>75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64.803854878015059</v>
      </c>
      <c r="K204" s="5">
        <f t="shared" si="74"/>
        <v>1.2491791442223913E-15</v>
      </c>
      <c r="L204" s="5">
        <f t="shared" si="75"/>
        <v>64.803854878015059</v>
      </c>
      <c r="M204" s="5">
        <f t="shared" si="76"/>
        <v>1.1044511619630254E-15</v>
      </c>
      <c r="N204" s="7">
        <f t="shared" si="77"/>
        <v>3.3179921807693259E-17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4.3301919503813062</v>
      </c>
    </row>
    <row r="205" spans="2:18" x14ac:dyDescent="0.25">
      <c r="R205" s="7">
        <f>SUMPRODUCT(Q186:Q204,R186:R204)</f>
        <v>6.8721715198587052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75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85.454602878026805</v>
      </c>
      <c r="K209" s="5">
        <f>I209</f>
        <v>0</v>
      </c>
      <c r="L209" s="5">
        <f>SQRT(J209^2+K209^2)</f>
        <v>85.454602878026805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7.5296777044692176</v>
      </c>
    </row>
    <row r="210" spans="2:18" x14ac:dyDescent="0.25">
      <c r="E210" s="5">
        <f t="shared" si="80"/>
        <v>75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85.29577396894453</v>
      </c>
      <c r="K210" s="5">
        <f t="shared" ref="K210:K227" si="84">I210</f>
        <v>1.8154227380007986</v>
      </c>
      <c r="L210" s="5">
        <f t="shared" ref="L210:L227" si="85">SQRT(J210^2+K210^2)</f>
        <v>85.31509137707657</v>
      </c>
      <c r="M210" s="5">
        <f t="shared" ref="M210:M227" si="86">ATAN(K210/J210)*180/PI()</f>
        <v>1.2192908726791361</v>
      </c>
      <c r="N210" s="7">
        <f t="shared" ref="N210:N227" si="87">$K$2*M210+$K$3*M210*M210+$K$4*M210*M210*M210</f>
        <v>9.3450339527247225E-2</v>
      </c>
      <c r="O210" s="7">
        <f t="shared" ref="O210:O227" si="88">N210+$E$4</f>
        <v>5.8934503395272468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7.626035490695366</v>
      </c>
    </row>
    <row r="211" spans="2:18" x14ac:dyDescent="0.25">
      <c r="E211" s="5">
        <f t="shared" si="80"/>
        <v>75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84.824113177728904</v>
      </c>
      <c r="K211" s="5">
        <f t="shared" si="84"/>
        <v>3.5756847747556737</v>
      </c>
      <c r="L211" s="5">
        <f t="shared" si="85"/>
        <v>84.899444627138649</v>
      </c>
      <c r="M211" s="5">
        <f t="shared" si="86"/>
        <v>2.4138233556127187</v>
      </c>
      <c r="N211" s="7">
        <f t="shared" si="87"/>
        <v>0.28038125065701502</v>
      </c>
      <c r="O211" s="7">
        <f t="shared" si="88"/>
        <v>6.0803812506570152</v>
      </c>
      <c r="P211" s="4">
        <v>10</v>
      </c>
      <c r="Q211" s="10">
        <f>P211/SUM(P209:P227)</f>
        <v>5.5555555555555552E-2</v>
      </c>
      <c r="R211" s="7">
        <f t="shared" si="89"/>
        <v>7.7914445273626294</v>
      </c>
    </row>
    <row r="212" spans="2:18" x14ac:dyDescent="0.25">
      <c r="E212" s="5">
        <f t="shared" si="80"/>
        <v>75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84.053951678849117</v>
      </c>
      <c r="K212" s="5">
        <f t="shared" si="84"/>
        <v>5.2273014390133978</v>
      </c>
      <c r="L212" s="5">
        <f t="shared" si="85"/>
        <v>84.21633732931285</v>
      </c>
      <c r="M212" s="5">
        <f t="shared" si="86"/>
        <v>3.558632072697558</v>
      </c>
      <c r="N212" s="7">
        <f t="shared" si="87"/>
        <v>0.52781865332079014</v>
      </c>
      <c r="O212" s="7">
        <f t="shared" si="88"/>
        <v>6.3278186533207901</v>
      </c>
      <c r="P212" s="4">
        <v>10</v>
      </c>
      <c r="Q212" s="10">
        <f>P212/SUM(P209:P227)</f>
        <v>5.5555555555555552E-2</v>
      </c>
      <c r="R212" s="7">
        <f t="shared" si="89"/>
        <v>7.9785541440967744</v>
      </c>
    </row>
    <row r="213" spans="2:18" x14ac:dyDescent="0.25">
      <c r="E213" s="5">
        <f t="shared" si="80"/>
        <v>75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83.008690439728099</v>
      </c>
      <c r="K213" s="5">
        <f t="shared" si="84"/>
        <v>6.7200891941888594</v>
      </c>
      <c r="L213" s="5">
        <f t="shared" si="85"/>
        <v>83.280263491997076</v>
      </c>
      <c r="M213" s="5">
        <f t="shared" si="86"/>
        <v>4.6283693627232712</v>
      </c>
      <c r="N213" s="7">
        <f t="shared" si="87"/>
        <v>0.80223392856941778</v>
      </c>
      <c r="O213" s="7">
        <f t="shared" si="88"/>
        <v>6.6022339285694178</v>
      </c>
      <c r="P213" s="4">
        <v>10</v>
      </c>
      <c r="Q213" s="10">
        <f>P213/SUM(P209:P227)</f>
        <v>5.5555555555555552E-2</v>
      </c>
      <c r="R213" s="7">
        <f t="shared" si="89"/>
        <v>8.1405277753337515</v>
      </c>
    </row>
    <row r="214" spans="2:18" x14ac:dyDescent="0.25">
      <c r="E214" s="5">
        <f t="shared" si="80"/>
        <v>75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81.720089194188859</v>
      </c>
      <c r="K214" s="5">
        <f t="shared" si="84"/>
        <v>8.0086904397281025</v>
      </c>
      <c r="L214" s="5">
        <f t="shared" si="85"/>
        <v>82.111583229563749</v>
      </c>
      <c r="M214" s="5">
        <f t="shared" si="86"/>
        <v>5.597198339557572</v>
      </c>
      <c r="N214" s="7">
        <f t="shared" si="87"/>
        <v>1.0733907577341648</v>
      </c>
      <c r="O214" s="7">
        <f t="shared" si="88"/>
        <v>6.8733907577341649</v>
      </c>
      <c r="P214" s="4">
        <v>10</v>
      </c>
      <c r="Q214" s="10">
        <f>P214/SUM(P209:P227)</f>
        <v>5.5555555555555552E-2</v>
      </c>
      <c r="R214" s="7">
        <f t="shared" si="89"/>
        <v>8.2386747870398764</v>
      </c>
    </row>
    <row r="215" spans="2:18" x14ac:dyDescent="0.25">
      <c r="E215" s="5">
        <f t="shared" si="80"/>
        <v>75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80.227301439013402</v>
      </c>
      <c r="K215" s="5">
        <f t="shared" si="84"/>
        <v>9.0539516788491117</v>
      </c>
      <c r="L215" s="5">
        <f t="shared" si="85"/>
        <v>80.736571249894283</v>
      </c>
      <c r="M215" s="5">
        <f t="shared" si="86"/>
        <v>6.4388009098156553</v>
      </c>
      <c r="N215" s="7">
        <f t="shared" si="87"/>
        <v>1.3170481109430576</v>
      </c>
      <c r="O215" s="7">
        <f t="shared" si="88"/>
        <v>7.1170481109430579</v>
      </c>
      <c r="P215" s="4">
        <v>10</v>
      </c>
      <c r="Q215" s="10">
        <f>P215/SUM(P209:P227)</f>
        <v>5.5555555555555552E-2</v>
      </c>
      <c r="R215" s="7">
        <f t="shared" si="89"/>
        <v>8.2474174679209735</v>
      </c>
    </row>
    <row r="216" spans="2:18" x14ac:dyDescent="0.25">
      <c r="E216" s="5">
        <f t="shared" si="80"/>
        <v>75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78.575684774755672</v>
      </c>
      <c r="K216" s="5">
        <f t="shared" si="84"/>
        <v>9.8241131777289006</v>
      </c>
      <c r="L216" s="5">
        <f t="shared" si="85"/>
        <v>79.187444948998049</v>
      </c>
      <c r="M216" s="5">
        <f t="shared" si="86"/>
        <v>7.1265618136029989</v>
      </c>
      <c r="N216" s="7">
        <f t="shared" si="87"/>
        <v>1.5161666341246565</v>
      </c>
      <c r="O216" s="7">
        <f t="shared" si="88"/>
        <v>7.3161666341246558</v>
      </c>
      <c r="P216" s="4">
        <v>10</v>
      </c>
      <c r="Q216" s="10">
        <f>P216/SUM(P209:P227)</f>
        <v>5.5555555555555552E-2</v>
      </c>
      <c r="R216" s="7">
        <f t="shared" si="89"/>
        <v>8.1559343682903975</v>
      </c>
    </row>
    <row r="217" spans="2:18" x14ac:dyDescent="0.25">
      <c r="E217" s="5">
        <f t="shared" si="80"/>
        <v>75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76.815422738000805</v>
      </c>
      <c r="K217" s="5">
        <f t="shared" si="84"/>
        <v>10.295773968944534</v>
      </c>
      <c r="L217" s="5">
        <f t="shared" si="85"/>
        <v>77.502336300510109</v>
      </c>
      <c r="M217" s="5">
        <f t="shared" si="86"/>
        <v>7.6340072597511623</v>
      </c>
      <c r="N217" s="7">
        <f t="shared" si="87"/>
        <v>1.6604499555772487</v>
      </c>
      <c r="O217" s="7">
        <f t="shared" si="88"/>
        <v>7.4604499555772481</v>
      </c>
      <c r="P217" s="4">
        <v>10</v>
      </c>
      <c r="Q217" s="10">
        <f>P217/SUM(P209:P227)</f>
        <v>5.5555555555555552E-2</v>
      </c>
      <c r="R217" s="7">
        <f t="shared" si="89"/>
        <v>7.9665829713116318</v>
      </c>
    </row>
    <row r="218" spans="2:18" x14ac:dyDescent="0.25">
      <c r="E218" s="5">
        <f t="shared" si="80"/>
        <v>75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75</v>
      </c>
      <c r="K218" s="5">
        <f t="shared" si="84"/>
        <v>10.454602878026797</v>
      </c>
      <c r="L218" s="5">
        <f t="shared" si="85"/>
        <v>75.725152501247862</v>
      </c>
      <c r="M218" s="5">
        <f t="shared" si="86"/>
        <v>7.9355934022488563</v>
      </c>
      <c r="N218" s="7">
        <f t="shared" si="87"/>
        <v>1.7443645036707496</v>
      </c>
      <c r="O218" s="7">
        <f t="shared" si="88"/>
        <v>7.5443645036707494</v>
      </c>
      <c r="P218" s="4">
        <v>10</v>
      </c>
      <c r="Q218" s="10">
        <f>P218/SUM(P209:P227)</f>
        <v>5.5555555555555552E-2</v>
      </c>
      <c r="R218" s="7">
        <f t="shared" si="89"/>
        <v>7.6909581736357824</v>
      </c>
    </row>
    <row r="219" spans="2:18" x14ac:dyDescent="0.25">
      <c r="E219" s="5">
        <f t="shared" si="80"/>
        <v>75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73.184577261999209</v>
      </c>
      <c r="K219" s="5">
        <f t="shared" si="84"/>
        <v>10.295773968944534</v>
      </c>
      <c r="L219" s="5">
        <f t="shared" si="85"/>
        <v>73.90524548797012</v>
      </c>
      <c r="M219" s="5">
        <f t="shared" si="86"/>
        <v>8.0079476897273558</v>
      </c>
      <c r="N219" s="7">
        <f t="shared" si="87"/>
        <v>1.7642422390632575</v>
      </c>
      <c r="O219" s="7">
        <f t="shared" si="88"/>
        <v>7.5642422390632573</v>
      </c>
      <c r="P219" s="4">
        <v>10</v>
      </c>
      <c r="Q219" s="10">
        <f>P219/SUM(P209:P227)</f>
        <v>5.5555555555555552E-2</v>
      </c>
      <c r="R219" s="7">
        <f t="shared" si="89"/>
        <v>7.345027554820339</v>
      </c>
    </row>
    <row r="220" spans="2:18" x14ac:dyDescent="0.25">
      <c r="E220" s="5">
        <f t="shared" si="80"/>
        <v>75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71.424315225244328</v>
      </c>
      <c r="K220" s="5">
        <f t="shared" si="84"/>
        <v>9.8241131777289024</v>
      </c>
      <c r="L220" s="5">
        <f t="shared" si="85"/>
        <v>72.096782210608367</v>
      </c>
      <c r="M220" s="5">
        <f t="shared" si="86"/>
        <v>7.8316508469316544</v>
      </c>
      <c r="N220" s="7">
        <f t="shared" si="87"/>
        <v>1.7156285672381506</v>
      </c>
      <c r="O220" s="7">
        <f t="shared" si="88"/>
        <v>7.5156285672381502</v>
      </c>
      <c r="P220" s="4">
        <v>10</v>
      </c>
      <c r="Q220" s="10">
        <f>P220/SUM(P209:P227)</f>
        <v>5.5555555555555552E-2</v>
      </c>
      <c r="R220" s="7">
        <f t="shared" si="89"/>
        <v>6.9450367088125446</v>
      </c>
    </row>
    <row r="221" spans="2:18" x14ac:dyDescent="0.25">
      <c r="E221" s="5">
        <f t="shared" si="80"/>
        <v>75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69.772698560986598</v>
      </c>
      <c r="K221" s="5">
        <f t="shared" si="84"/>
        <v>9.0539516788491117</v>
      </c>
      <c r="L221" s="5">
        <f t="shared" si="85"/>
        <v>70.357682632994923</v>
      </c>
      <c r="M221" s="5">
        <f t="shared" si="86"/>
        <v>7.3935881740922227</v>
      </c>
      <c r="N221" s="7">
        <f t="shared" si="87"/>
        <v>1.592499983404704</v>
      </c>
      <c r="O221" s="7">
        <f t="shared" si="88"/>
        <v>7.3924999834047043</v>
      </c>
      <c r="P221" s="4">
        <v>10</v>
      </c>
      <c r="Q221" s="10">
        <f>P221/SUM(P209:P227)</f>
        <v>5.5555555555555552E-2</v>
      </c>
      <c r="R221" s="7">
        <f t="shared" si="89"/>
        <v>6.5056674368265792</v>
      </c>
    </row>
    <row r="222" spans="2:18" x14ac:dyDescent="0.25">
      <c r="E222" s="5">
        <f t="shared" si="80"/>
        <v>75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68.279910805811141</v>
      </c>
      <c r="K222" s="5">
        <f t="shared" si="84"/>
        <v>8.0086904397281025</v>
      </c>
      <c r="L222" s="5">
        <f t="shared" si="85"/>
        <v>68.747984277423853</v>
      </c>
      <c r="M222" s="5">
        <f t="shared" si="86"/>
        <v>6.6897729353095929</v>
      </c>
      <c r="N222" s="7">
        <f t="shared" si="87"/>
        <v>1.3899638253487314</v>
      </c>
      <c r="O222" s="7">
        <f t="shared" si="88"/>
        <v>7.1899638253487312</v>
      </c>
      <c r="P222" s="4">
        <v>10</v>
      </c>
      <c r="Q222" s="10">
        <f>P222/SUM(P209:P227)</f>
        <v>5.5555555555555552E-2</v>
      </c>
      <c r="R222" s="7">
        <f t="shared" si="89"/>
        <v>6.0412125580014342</v>
      </c>
    </row>
    <row r="223" spans="2:18" x14ac:dyDescent="0.25">
      <c r="E223" s="5">
        <f t="shared" si="80"/>
        <v>75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66.991309560271901</v>
      </c>
      <c r="K223" s="5">
        <f t="shared" si="84"/>
        <v>6.7200891941888612</v>
      </c>
      <c r="L223" s="5">
        <f t="shared" si="85"/>
        <v>67.327521530040229</v>
      </c>
      <c r="M223" s="5">
        <f t="shared" si="86"/>
        <v>5.7283401026392813</v>
      </c>
      <c r="N223" s="7">
        <f t="shared" si="87"/>
        <v>1.1110808349408059</v>
      </c>
      <c r="O223" s="7">
        <f t="shared" si="88"/>
        <v>6.9110808349408055</v>
      </c>
      <c r="P223" s="4">
        <v>10</v>
      </c>
      <c r="Q223" s="10">
        <f>P223/SUM(P209:P227)</f>
        <v>5.5555555555555552E-2</v>
      </c>
      <c r="R223" s="7">
        <f t="shared" si="89"/>
        <v>5.5694037232378006</v>
      </c>
    </row>
    <row r="224" spans="2:18" x14ac:dyDescent="0.25">
      <c r="E224" s="5">
        <f t="shared" si="80"/>
        <v>75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65.946048321150883</v>
      </c>
      <c r="K224" s="5">
        <f t="shared" si="84"/>
        <v>5.2273014390133978</v>
      </c>
      <c r="L224" s="5">
        <f t="shared" si="85"/>
        <v>66.152898421081133</v>
      </c>
      <c r="M224" s="5">
        <f t="shared" si="86"/>
        <v>4.5321501392475554</v>
      </c>
      <c r="N224" s="7">
        <f t="shared" si="87"/>
        <v>0.77626555382271878</v>
      </c>
      <c r="O224" s="7">
        <f t="shared" si="88"/>
        <v>6.5762655538227186</v>
      </c>
      <c r="P224" s="4">
        <v>10</v>
      </c>
      <c r="Q224" s="10">
        <f>P224/SUM(P209:P227)</f>
        <v>5.5555555555555552E-2</v>
      </c>
      <c r="R224" s="7">
        <f t="shared" si="89"/>
        <v>5.1162831242170972</v>
      </c>
    </row>
    <row r="225" spans="2:18" x14ac:dyDescent="0.25">
      <c r="E225" s="5">
        <f t="shared" si="80"/>
        <v>75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65.175886822271096</v>
      </c>
      <c r="K225" s="5">
        <f t="shared" si="84"/>
        <v>3.5756847747556755</v>
      </c>
      <c r="L225" s="5">
        <f t="shared" si="85"/>
        <v>65.273897881756014</v>
      </c>
      <c r="M225" s="5">
        <f t="shared" si="86"/>
        <v>3.1402176889800204</v>
      </c>
      <c r="N225" s="7">
        <f t="shared" si="87"/>
        <v>0.43087682263258431</v>
      </c>
      <c r="O225" s="7">
        <f t="shared" si="88"/>
        <v>6.2308768226325846</v>
      </c>
      <c r="P225" s="4">
        <v>10</v>
      </c>
      <c r="Q225" s="10">
        <f>P225/SUM(P209:P227)</f>
        <v>5.5555555555555552E-2</v>
      </c>
      <c r="R225" s="7">
        <f t="shared" si="89"/>
        <v>4.7196058900493094</v>
      </c>
    </row>
    <row r="226" spans="2:18" x14ac:dyDescent="0.25">
      <c r="E226" s="5">
        <f t="shared" si="80"/>
        <v>75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64.70422603105547</v>
      </c>
      <c r="K226" s="5">
        <f t="shared" si="84"/>
        <v>1.8154227380007979</v>
      </c>
      <c r="L226" s="5">
        <f t="shared" si="85"/>
        <v>64.729688906988926</v>
      </c>
      <c r="M226" s="5">
        <f t="shared" si="86"/>
        <v>1.6071404612005808</v>
      </c>
      <c r="N226" s="7">
        <f t="shared" si="87"/>
        <v>0.14486615331525635</v>
      </c>
      <c r="O226" s="7">
        <f t="shared" si="88"/>
        <v>5.9448661533152558</v>
      </c>
      <c r="P226" s="4">
        <v>10</v>
      </c>
      <c r="Q226" s="10">
        <f>P226/SUM(P209:P227)</f>
        <v>5.5555555555555552E-2</v>
      </c>
      <c r="R226" s="7">
        <f t="shared" si="89"/>
        <v>4.4281935383026392</v>
      </c>
    </row>
    <row r="227" spans="2:18" x14ac:dyDescent="0.25">
      <c r="E227" s="5">
        <f t="shared" si="80"/>
        <v>75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64.545397121973195</v>
      </c>
      <c r="K227" s="5">
        <f t="shared" si="84"/>
        <v>1.2808440562697744E-15</v>
      </c>
      <c r="L227" s="5">
        <f t="shared" si="85"/>
        <v>64.545397121973195</v>
      </c>
      <c r="M227" s="5">
        <f t="shared" si="86"/>
        <v>1.1369820608585562E-15</v>
      </c>
      <c r="N227" s="7">
        <f t="shared" si="87"/>
        <v>3.4157215072312801E-17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4.2957205475329259</v>
      </c>
    </row>
    <row r="228" spans="2:18" x14ac:dyDescent="0.25">
      <c r="R228" s="7">
        <f>SUMPRODUCT(Q209:Q227,R209:R227)</f>
        <v>6.912181075886445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75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85.689772842219469</v>
      </c>
      <c r="K232" s="5">
        <f>I232</f>
        <v>0</v>
      </c>
      <c r="L232" s="5">
        <f>SQRT(J232^2+K232^2)</f>
        <v>85.689772842219469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7.5711778816989881</v>
      </c>
    </row>
    <row r="233" spans="2:18" x14ac:dyDescent="0.25">
      <c r="E233" s="5">
        <f t="shared" si="90"/>
        <v>75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85.527371172957089</v>
      </c>
      <c r="K233" s="5">
        <f t="shared" ref="K233:K250" si="94">I233</f>
        <v>1.8562595737248544</v>
      </c>
      <c r="L233" s="5">
        <f t="shared" ref="L233:L250" si="95">SQRT(J233^2+K233^2)</f>
        <v>85.547512642752011</v>
      </c>
      <c r="M233" s="5">
        <f t="shared" ref="M233:M250" si="96">ATAN(K233/J233)*180/PI()</f>
        <v>1.2433346526334956</v>
      </c>
      <c r="N233" s="7">
        <f t="shared" ref="N233:N250" si="97">$K$2*M233+$K$3*M233*M233+$K$4*M233*M233*M233</f>
        <v>9.6356525645571067E-2</v>
      </c>
      <c r="O233" s="7">
        <f t="shared" ref="O233:O250" si="98">N233+$E$4</f>
        <v>5.8963565256455706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7.6714239121089722</v>
      </c>
    </row>
    <row r="234" spans="2:18" x14ac:dyDescent="0.25">
      <c r="E234" s="5">
        <f t="shared" si="90"/>
        <v>75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85.045100657711245</v>
      </c>
      <c r="K234" s="5">
        <f t="shared" si="94"/>
        <v>3.6561176396147461</v>
      </c>
      <c r="L234" s="5">
        <f t="shared" si="95"/>
        <v>85.123653246761791</v>
      </c>
      <c r="M234" s="5">
        <f t="shared" si="96"/>
        <v>2.4616491707339674</v>
      </c>
      <c r="N234" s="7">
        <f t="shared" si="97"/>
        <v>0.28951932905317018</v>
      </c>
      <c r="O234" s="7">
        <f t="shared" si="98"/>
        <v>6.0895193290531697</v>
      </c>
      <c r="P234" s="4">
        <v>10</v>
      </c>
      <c r="Q234" s="10">
        <f>P234/SUM(P232:P250)</f>
        <v>5.5555555555555552E-2</v>
      </c>
      <c r="R234" s="7">
        <f t="shared" si="99"/>
        <v>7.8444228202821451</v>
      </c>
    </row>
    <row r="235" spans="2:18" x14ac:dyDescent="0.25">
      <c r="E235" s="5">
        <f t="shared" si="90"/>
        <v>75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84.257614842047047</v>
      </c>
      <c r="K235" s="5">
        <f t="shared" si="94"/>
        <v>5.3448864211097371</v>
      </c>
      <c r="L235" s="5">
        <f t="shared" si="95"/>
        <v>84.426971222028982</v>
      </c>
      <c r="M235" s="5">
        <f t="shared" si="96"/>
        <v>3.6296974891804923</v>
      </c>
      <c r="N235" s="7">
        <f t="shared" si="97"/>
        <v>0.54493825584116795</v>
      </c>
      <c r="O235" s="7">
        <f t="shared" si="98"/>
        <v>6.3449382558411678</v>
      </c>
      <c r="P235" s="4">
        <v>10</v>
      </c>
      <c r="Q235" s="10">
        <f>P235/SUM(P232:P250)</f>
        <v>5.5555555555555552E-2</v>
      </c>
      <c r="R235" s="7">
        <f t="shared" si="99"/>
        <v>8.0402081526018971</v>
      </c>
    </row>
    <row r="236" spans="2:18" x14ac:dyDescent="0.25">
      <c r="E236" s="5">
        <f t="shared" si="90"/>
        <v>75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83.188841083986389</v>
      </c>
      <c r="K236" s="5">
        <f t="shared" si="94"/>
        <v>6.8712535333423395</v>
      </c>
      <c r="L236" s="5">
        <f t="shared" si="95"/>
        <v>83.472135506504273</v>
      </c>
      <c r="M236" s="5">
        <f t="shared" si="96"/>
        <v>4.7218130189791401</v>
      </c>
      <c r="N236" s="7">
        <f t="shared" si="97"/>
        <v>0.8276525516046106</v>
      </c>
      <c r="O236" s="7">
        <f t="shared" si="98"/>
        <v>6.6276525516046103</v>
      </c>
      <c r="P236" s="4">
        <v>10</v>
      </c>
      <c r="Q236" s="10">
        <f>P236/SUM(P232:P250)</f>
        <v>5.5555555555555552E-2</v>
      </c>
      <c r="R236" s="7">
        <f t="shared" si="99"/>
        <v>8.2095670624954682</v>
      </c>
    </row>
    <row r="237" spans="2:18" x14ac:dyDescent="0.25">
      <c r="E237" s="5">
        <f t="shared" si="90"/>
        <v>75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81.87125353334234</v>
      </c>
      <c r="K237" s="5">
        <f t="shared" si="94"/>
        <v>8.188841083986393</v>
      </c>
      <c r="L237" s="5">
        <f t="shared" si="95"/>
        <v>82.279762234826634</v>
      </c>
      <c r="M237" s="5">
        <f t="shared" si="96"/>
        <v>5.7117819627687654</v>
      </c>
      <c r="N237" s="7">
        <f t="shared" si="97"/>
        <v>1.1063134438102327</v>
      </c>
      <c r="O237" s="7">
        <f t="shared" si="98"/>
        <v>6.906313443810232</v>
      </c>
      <c r="P237" s="4">
        <v>10</v>
      </c>
      <c r="Q237" s="10">
        <f>P237/SUM(P232:P250)</f>
        <v>5.5555555555555552E-2</v>
      </c>
      <c r="R237" s="7">
        <f t="shared" si="99"/>
        <v>8.312081910056099</v>
      </c>
    </row>
    <row r="238" spans="2:18" x14ac:dyDescent="0.25">
      <c r="E238" s="5">
        <f t="shared" si="90"/>
        <v>75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80.344886421109734</v>
      </c>
      <c r="K238" s="5">
        <f t="shared" si="94"/>
        <v>9.2576148420470474</v>
      </c>
      <c r="L238" s="5">
        <f t="shared" si="95"/>
        <v>80.876474988618995</v>
      </c>
      <c r="M238" s="5">
        <f t="shared" si="96"/>
        <v>6.5728316020832303</v>
      </c>
      <c r="N238" s="7">
        <f t="shared" si="97"/>
        <v>1.3560064591927308</v>
      </c>
      <c r="O238" s="7">
        <f t="shared" si="98"/>
        <v>7.1560064591927306</v>
      </c>
      <c r="P238" s="4">
        <v>10</v>
      </c>
      <c r="Q238" s="10">
        <f>P238/SUM(P232:P250)</f>
        <v>5.5555555555555552E-2</v>
      </c>
      <c r="R238" s="7">
        <f t="shared" si="99"/>
        <v>8.3213277070092513</v>
      </c>
    </row>
    <row r="239" spans="2:18" x14ac:dyDescent="0.25">
      <c r="E239" s="5">
        <f t="shared" si="90"/>
        <v>75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78.656117639614749</v>
      </c>
      <c r="K239" s="5">
        <f t="shared" si="94"/>
        <v>10.045100657711247</v>
      </c>
      <c r="L239" s="5">
        <f t="shared" si="95"/>
        <v>79.294948700156596</v>
      </c>
      <c r="M239" s="5">
        <f t="shared" si="96"/>
        <v>7.2777960844547263</v>
      </c>
      <c r="N239" s="7">
        <f t="shared" si="97"/>
        <v>1.5594974257448859</v>
      </c>
      <c r="O239" s="7">
        <f t="shared" si="98"/>
        <v>7.3594974257448857</v>
      </c>
      <c r="P239" s="4">
        <v>10</v>
      </c>
      <c r="Q239" s="10">
        <f>P239/SUM(P232:P250)</f>
        <v>5.5555555555555552E-2</v>
      </c>
      <c r="R239" s="7">
        <f t="shared" si="99"/>
        <v>8.2265298124681028</v>
      </c>
    </row>
    <row r="240" spans="2:18" x14ac:dyDescent="0.25">
      <c r="E240" s="5">
        <f t="shared" si="90"/>
        <v>75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76.856259573724856</v>
      </c>
      <c r="K240" s="5">
        <f t="shared" si="94"/>
        <v>10.527371172957087</v>
      </c>
      <c r="L240" s="5">
        <f t="shared" si="95"/>
        <v>77.573901406832576</v>
      </c>
      <c r="M240" s="5">
        <f t="shared" si="96"/>
        <v>7.7995413261033644</v>
      </c>
      <c r="N240" s="7">
        <f t="shared" si="97"/>
        <v>1.7067105977682371</v>
      </c>
      <c r="O240" s="7">
        <f t="shared" si="98"/>
        <v>7.5067105977682367</v>
      </c>
      <c r="P240" s="4">
        <v>10</v>
      </c>
      <c r="Q240" s="10">
        <f>P240/SUM(P232:P250)</f>
        <v>5.5555555555555552E-2</v>
      </c>
      <c r="R240" s="7">
        <f t="shared" si="99"/>
        <v>8.0307926717471378</v>
      </c>
    </row>
    <row r="241" spans="5:18" x14ac:dyDescent="0.25">
      <c r="E241" s="5">
        <f t="shared" si="90"/>
        <v>75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75</v>
      </c>
      <c r="K241" s="5">
        <f t="shared" si="94"/>
        <v>10.689772842219476</v>
      </c>
      <c r="L241" s="5">
        <f t="shared" si="95"/>
        <v>75.757978084280026</v>
      </c>
      <c r="M241" s="5">
        <f t="shared" si="96"/>
        <v>8.1117495892645142</v>
      </c>
      <c r="N241" s="7">
        <f t="shared" si="97"/>
        <v>1.7925689608635729</v>
      </c>
      <c r="O241" s="7">
        <f t="shared" si="98"/>
        <v>7.5925689608635727</v>
      </c>
      <c r="P241" s="4">
        <v>10</v>
      </c>
      <c r="Q241" s="10">
        <f>P241/SUM(P232:P250)</f>
        <v>5.5555555555555552E-2</v>
      </c>
      <c r="R241" s="7">
        <f t="shared" si="99"/>
        <v>7.7468111468007672</v>
      </c>
    </row>
    <row r="242" spans="5:18" x14ac:dyDescent="0.25">
      <c r="E242" s="5">
        <f t="shared" si="90"/>
        <v>75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73.143740426275144</v>
      </c>
      <c r="K242" s="5">
        <f t="shared" si="94"/>
        <v>10.527371172957087</v>
      </c>
      <c r="L242" s="5">
        <f t="shared" si="95"/>
        <v>73.89744452523054</v>
      </c>
      <c r="M242" s="5">
        <f t="shared" si="96"/>
        <v>8.1901749123086933</v>
      </c>
      <c r="N242" s="7">
        <f t="shared" si="97"/>
        <v>1.8138139394319359</v>
      </c>
      <c r="O242" s="7">
        <f t="shared" si="98"/>
        <v>7.6138139394319353</v>
      </c>
      <c r="P242" s="4">
        <v>10</v>
      </c>
      <c r="Q242" s="10">
        <f>P242/SUM(P232:P250)</f>
        <v>5.5555555555555552E-2</v>
      </c>
      <c r="R242" s="7">
        <f t="shared" si="99"/>
        <v>7.3916019809198596</v>
      </c>
    </row>
    <row r="243" spans="5:18" x14ac:dyDescent="0.25">
      <c r="E243" s="5">
        <f t="shared" si="90"/>
        <v>75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71.343882360385251</v>
      </c>
      <c r="K243" s="5">
        <f t="shared" si="94"/>
        <v>10.045100657711249</v>
      </c>
      <c r="L243" s="5">
        <f t="shared" si="95"/>
        <v>72.047578706546702</v>
      </c>
      <c r="M243" s="5">
        <f t="shared" si="96"/>
        <v>8.0144680372886103</v>
      </c>
      <c r="N243" s="7">
        <f t="shared" si="97"/>
        <v>1.7660283071778644</v>
      </c>
      <c r="O243" s="7">
        <f t="shared" si="98"/>
        <v>7.5660283071778647</v>
      </c>
      <c r="P243" s="4">
        <v>10</v>
      </c>
      <c r="Q243" s="10">
        <f>P243/SUM(P232:P250)</f>
        <v>5.5555555555555552E-2</v>
      </c>
      <c r="R243" s="7">
        <f t="shared" si="99"/>
        <v>6.9820702678968507</v>
      </c>
    </row>
    <row r="244" spans="5:18" x14ac:dyDescent="0.25">
      <c r="E244" s="5">
        <f t="shared" si="90"/>
        <v>75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69.655113578890266</v>
      </c>
      <c r="K244" s="5">
        <f t="shared" si="94"/>
        <v>9.2576148420470492</v>
      </c>
      <c r="L244" s="5">
        <f t="shared" si="95"/>
        <v>70.267619002295731</v>
      </c>
      <c r="M244" s="5">
        <f t="shared" si="96"/>
        <v>7.570611422944733</v>
      </c>
      <c r="N244" s="7">
        <f t="shared" si="97"/>
        <v>1.642614421590026</v>
      </c>
      <c r="O244" s="7">
        <f t="shared" si="98"/>
        <v>7.4426144215900258</v>
      </c>
      <c r="P244" s="4">
        <v>10</v>
      </c>
      <c r="Q244" s="10">
        <f>P244/SUM(P232:P250)</f>
        <v>5.5555555555555552E-2</v>
      </c>
      <c r="R244" s="7">
        <f t="shared" si="99"/>
        <v>6.5330121976452995</v>
      </c>
    </row>
    <row r="245" spans="5:18" x14ac:dyDescent="0.25">
      <c r="E245" s="5">
        <f t="shared" si="90"/>
        <v>75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68.12874646665766</v>
      </c>
      <c r="K245" s="5">
        <f t="shared" si="94"/>
        <v>8.188841083986393</v>
      </c>
      <c r="L245" s="5">
        <f t="shared" si="95"/>
        <v>68.619116967627193</v>
      </c>
      <c r="M245" s="5">
        <f t="shared" si="96"/>
        <v>6.8538754420685812</v>
      </c>
      <c r="N245" s="7">
        <f t="shared" si="97"/>
        <v>1.4375221551713131</v>
      </c>
      <c r="O245" s="7">
        <f t="shared" si="98"/>
        <v>7.2375221551713125</v>
      </c>
      <c r="P245" s="4">
        <v>10</v>
      </c>
      <c r="Q245" s="10">
        <f>P245/SUM(P232:P250)</f>
        <v>5.5555555555555552E-2</v>
      </c>
      <c r="R245" s="7">
        <f t="shared" si="99"/>
        <v>6.0583956136129</v>
      </c>
    </row>
    <row r="246" spans="5:18" x14ac:dyDescent="0.25">
      <c r="E246" s="5">
        <f t="shared" si="90"/>
        <v>75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66.811158916013611</v>
      </c>
      <c r="K246" s="5">
        <f t="shared" si="94"/>
        <v>6.8712535333423421</v>
      </c>
      <c r="L246" s="5">
        <f t="shared" si="95"/>
        <v>67.16356959557983</v>
      </c>
      <c r="M246" s="5">
        <f t="shared" si="96"/>
        <v>5.871990655988971</v>
      </c>
      <c r="N246" s="7">
        <f t="shared" si="97"/>
        <v>1.1525311810549965</v>
      </c>
      <c r="O246" s="7">
        <f t="shared" si="98"/>
        <v>6.9525311810549963</v>
      </c>
      <c r="P246" s="4">
        <v>10</v>
      </c>
      <c r="Q246" s="10">
        <f>P246/SUM(P232:P250)</f>
        <v>5.5555555555555552E-2</v>
      </c>
      <c r="R246" s="7">
        <f t="shared" si="99"/>
        <v>5.5755531254097344</v>
      </c>
    </row>
    <row r="247" spans="5:18" x14ac:dyDescent="0.25">
      <c r="E247" s="5">
        <f t="shared" si="90"/>
        <v>75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65.742385157952953</v>
      </c>
      <c r="K247" s="5">
        <f t="shared" si="94"/>
        <v>5.3448864211097371</v>
      </c>
      <c r="L247" s="5">
        <f t="shared" si="95"/>
        <v>65.959298185405189</v>
      </c>
      <c r="M247" s="5">
        <f t="shared" si="96"/>
        <v>4.6479508288586597</v>
      </c>
      <c r="N247" s="7">
        <f t="shared" si="97"/>
        <v>0.80754458463899859</v>
      </c>
      <c r="O247" s="7">
        <f t="shared" si="98"/>
        <v>6.6075445846389984</v>
      </c>
      <c r="P247" s="4">
        <v>10</v>
      </c>
      <c r="Q247" s="10">
        <f>P247/SUM(P232:P250)</f>
        <v>5.5555555555555552E-2</v>
      </c>
      <c r="R247" s="7">
        <f t="shared" si="99"/>
        <v>5.1105733692064659</v>
      </c>
    </row>
    <row r="248" spans="5:18" x14ac:dyDescent="0.25">
      <c r="E248" s="5">
        <f t="shared" si="90"/>
        <v>75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64.954899342288755</v>
      </c>
      <c r="K248" s="5">
        <f t="shared" si="94"/>
        <v>3.6561176396147479</v>
      </c>
      <c r="L248" s="5">
        <f t="shared" si="95"/>
        <v>65.057713952778627</v>
      </c>
      <c r="M248" s="5">
        <f t="shared" si="96"/>
        <v>3.2216092228717028</v>
      </c>
      <c r="N248" s="7">
        <f t="shared" si="97"/>
        <v>0.44919429637247443</v>
      </c>
      <c r="O248" s="7">
        <f t="shared" si="98"/>
        <v>6.2491942963724743</v>
      </c>
      <c r="P248" s="4">
        <v>10</v>
      </c>
      <c r="Q248" s="10">
        <f>P248/SUM(P232:P250)</f>
        <v>5.5555555555555552E-2</v>
      </c>
      <c r="R248" s="7">
        <f t="shared" si="99"/>
        <v>4.7021783571920777</v>
      </c>
    </row>
    <row r="249" spans="5:18" x14ac:dyDescent="0.25">
      <c r="E249" s="5">
        <f t="shared" si="90"/>
        <v>75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64.472628827042911</v>
      </c>
      <c r="K249" s="5">
        <f t="shared" si="94"/>
        <v>1.8562595737248537</v>
      </c>
      <c r="L249" s="5">
        <f t="shared" si="95"/>
        <v>64.499345480979031</v>
      </c>
      <c r="M249" s="5">
        <f t="shared" si="96"/>
        <v>1.6491721839203668</v>
      </c>
      <c r="N249" s="7">
        <f t="shared" si="97"/>
        <v>0.15100340547898666</v>
      </c>
      <c r="O249" s="7">
        <f t="shared" si="98"/>
        <v>5.9510034054789864</v>
      </c>
      <c r="P249" s="4">
        <v>10</v>
      </c>
      <c r="Q249" s="10">
        <f>P249/SUM(P232:P250)</f>
        <v>5.5555555555555552E-2</v>
      </c>
      <c r="R249" s="7">
        <f t="shared" si="99"/>
        <v>4.4012727927819206</v>
      </c>
    </row>
    <row r="250" spans="5:18" x14ac:dyDescent="0.25">
      <c r="E250" s="5">
        <f t="shared" si="90"/>
        <v>75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64.310227157780531</v>
      </c>
      <c r="K250" s="5">
        <f t="shared" si="94"/>
        <v>1.3096558680969319E-15</v>
      </c>
      <c r="L250" s="5">
        <f t="shared" si="95"/>
        <v>64.310227157780531</v>
      </c>
      <c r="M250" s="5">
        <f t="shared" si="96"/>
        <v>1.166809031359763E-15</v>
      </c>
      <c r="N250" s="7">
        <f t="shared" si="97"/>
        <v>3.5053276920110055E-17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4.2644748158390984</v>
      </c>
    </row>
    <row r="251" spans="5:18" x14ac:dyDescent="0.25">
      <c r="R251" s="7">
        <f>SUMPRODUCT(Q232:Q250,R232:R250)</f>
        <v>6.9486471805002212</v>
      </c>
    </row>
  </sheetData>
  <pageMargins left="0.7" right="0.7" top="0.78740157499999996" bottom="0.78740157499999996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80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6.2126343848465311</v>
      </c>
    </row>
    <row r="9" spans="2:18" x14ac:dyDescent="0.25">
      <c r="B9" s="30">
        <v>0.15</v>
      </c>
      <c r="C9" s="7">
        <f>$R$67</f>
        <v>6.3894953395073006</v>
      </c>
    </row>
    <row r="10" spans="2:18" x14ac:dyDescent="0.25">
      <c r="B10" s="30">
        <v>0.25</v>
      </c>
      <c r="C10" s="7">
        <f>$R$90</f>
        <v>6.4937112270359378</v>
      </c>
    </row>
    <row r="11" spans="2:18" x14ac:dyDescent="0.25">
      <c r="B11" s="30">
        <v>0.35</v>
      </c>
      <c r="C11" s="7">
        <f>$R$113</f>
        <v>6.5710701999555354</v>
      </c>
    </row>
    <row r="12" spans="2:18" x14ac:dyDescent="0.25">
      <c r="B12" s="30">
        <v>0.45</v>
      </c>
      <c r="C12" s="7">
        <f>$R$136</f>
        <v>6.6336493316748122</v>
      </c>
    </row>
    <row r="13" spans="2:18" x14ac:dyDescent="0.25">
      <c r="B13" s="30">
        <v>0.55000000000000004</v>
      </c>
      <c r="C13" s="7">
        <f>$R$159</f>
        <v>6.6866693844303668</v>
      </c>
    </row>
    <row r="14" spans="2:18" x14ac:dyDescent="0.25">
      <c r="B14" s="30">
        <v>0.65</v>
      </c>
      <c r="C14" s="7">
        <f>$R$182</f>
        <v>6.732918523417994</v>
      </c>
    </row>
    <row r="15" spans="2:18" x14ac:dyDescent="0.25">
      <c r="B15" s="30">
        <v>0.75</v>
      </c>
      <c r="C15" s="7">
        <f>$R$205</f>
        <v>6.7740807152497782</v>
      </c>
    </row>
    <row r="16" spans="2:18" x14ac:dyDescent="0.25">
      <c r="B16" s="30">
        <v>0.85</v>
      </c>
      <c r="C16" s="7">
        <f>$R$228</f>
        <v>6.8112594569154892</v>
      </c>
    </row>
    <row r="17" spans="2:18" ht="15.75" thickBot="1" x14ac:dyDescent="0.3">
      <c r="B17" s="30">
        <v>0.95</v>
      </c>
      <c r="C17" s="12">
        <f>$R$251</f>
        <v>6.8452213257414476</v>
      </c>
    </row>
    <row r="18" spans="2:18" ht="15.75" thickBot="1" x14ac:dyDescent="0.3">
      <c r="B18" s="31" t="s">
        <v>40</v>
      </c>
      <c r="C18" s="13">
        <f>AVERAGE(C8:C17)</f>
        <v>6.6150709888775179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80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85.93222693385303</v>
      </c>
      <c r="K25" s="5">
        <f>I25</f>
        <v>0</v>
      </c>
      <c r="L25" s="5">
        <f>SQRT(J25^2+K25^2)</f>
        <v>85.93222693385303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6.6920650358914147</v>
      </c>
    </row>
    <row r="26" spans="2:18" x14ac:dyDescent="0.25">
      <c r="E26" s="5">
        <f t="shared" si="0"/>
        <v>80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85.842103077086307</v>
      </c>
      <c r="K26" s="5">
        <f t="shared" ref="K26:K43" si="4">I26</f>
        <v>1.0301203965702614</v>
      </c>
      <c r="L26" s="5">
        <f t="shared" ref="L26:L43" si="5">SQRT(J26^2+K26^2)</f>
        <v>85.848283667925131</v>
      </c>
      <c r="M26" s="5">
        <f t="shared" ref="M26:M43" si="6">ATAN(K26/J26)*180/PI()</f>
        <v>0.68752647157006175</v>
      </c>
      <c r="N26" s="7">
        <f t="shared" ref="N26:N43" si="7">$K$2*M26+$K$3*M26*M26+$K$4*M26*M26*M26</f>
        <v>3.9256340167061331E-2</v>
      </c>
      <c r="O26" s="7">
        <f t="shared" ref="O26:O43" si="8">N26+$E$4</f>
        <v>5.8392563401670614</v>
      </c>
      <c r="P26" s="4">
        <v>10</v>
      </c>
      <c r="Q26" s="10">
        <f>P26/SUM(P25:P43)</f>
        <v>5.5555555555555552E-2</v>
      </c>
      <c r="R26" s="7">
        <f t="shared" ref="R26:R43" si="9">O26*(L26^2/E26^2)</f>
        <v>6.7242027630768231</v>
      </c>
    </row>
    <row r="27" spans="2:18" x14ac:dyDescent="0.25">
      <c r="E27" s="5">
        <f t="shared" si="0"/>
        <v>80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85.574469874569118</v>
      </c>
      <c r="K27" s="5">
        <f t="shared" si="4"/>
        <v>2.0289411061568079</v>
      </c>
      <c r="L27" s="5">
        <f t="shared" si="5"/>
        <v>85.598519241431916</v>
      </c>
      <c r="M27" s="5">
        <f t="shared" si="6"/>
        <v>1.3582086643217106</v>
      </c>
      <c r="N27" s="7">
        <f t="shared" si="7"/>
        <v>0.11076290331278482</v>
      </c>
      <c r="O27" s="7">
        <f t="shared" si="8"/>
        <v>5.9107629033127846</v>
      </c>
      <c r="P27" s="4">
        <v>10</v>
      </c>
      <c r="Q27" s="10">
        <f>P27/SUM(P25:P43)</f>
        <v>5.5555555555555552E-2</v>
      </c>
      <c r="R27" s="7">
        <f t="shared" si="9"/>
        <v>6.7669983229850921</v>
      </c>
    </row>
    <row r="28" spans="2:18" x14ac:dyDescent="0.25">
      <c r="E28" s="5">
        <f t="shared" si="0"/>
        <v>80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85.137459225730993</v>
      </c>
      <c r="K28" s="5">
        <f t="shared" si="4"/>
        <v>2.9661134669265179</v>
      </c>
      <c r="L28" s="5">
        <f t="shared" si="5"/>
        <v>85.189111936395307</v>
      </c>
      <c r="M28" s="5">
        <f t="shared" si="6"/>
        <v>1.9953270484985903</v>
      </c>
      <c r="N28" s="7">
        <f t="shared" si="7"/>
        <v>0.20552872483225557</v>
      </c>
      <c r="O28" s="7">
        <f t="shared" si="8"/>
        <v>6.0055287248322555</v>
      </c>
      <c r="P28" s="4">
        <v>10</v>
      </c>
      <c r="Q28" s="10">
        <f>P28/SUM(P25:P43)</f>
        <v>5.5555555555555552E-2</v>
      </c>
      <c r="R28" s="7">
        <f t="shared" si="9"/>
        <v>6.8098799582569933</v>
      </c>
    </row>
    <row r="29" spans="2:18" x14ac:dyDescent="0.25">
      <c r="E29" s="5">
        <f t="shared" si="0"/>
        <v>80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84.54434947799885</v>
      </c>
      <c r="K29" s="5">
        <f t="shared" si="4"/>
        <v>3.8131619709295013</v>
      </c>
      <c r="L29" s="5">
        <f t="shared" si="5"/>
        <v>84.630297369645035</v>
      </c>
      <c r="M29" s="5">
        <f t="shared" si="6"/>
        <v>2.5824330556460402</v>
      </c>
      <c r="N29" s="7">
        <f t="shared" si="7"/>
        <v>0.31310524731388301</v>
      </c>
      <c r="O29" s="7">
        <f t="shared" si="8"/>
        <v>6.1131052473138832</v>
      </c>
      <c r="P29" s="4">
        <v>10</v>
      </c>
      <c r="Q29" s="10">
        <f>P29/SUM(P25:P43)</f>
        <v>5.5555555555555552E-2</v>
      </c>
      <c r="R29" s="7">
        <f t="shared" si="9"/>
        <v>6.8412211978210351</v>
      </c>
    </row>
    <row r="30" spans="2:18" x14ac:dyDescent="0.25">
      <c r="E30" s="5">
        <f t="shared" si="0"/>
        <v>80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83.813161970929499</v>
      </c>
      <c r="K30" s="5">
        <f t="shared" si="4"/>
        <v>4.5443494779988516</v>
      </c>
      <c r="L30" s="5">
        <f t="shared" si="5"/>
        <v>83.936268869562284</v>
      </c>
      <c r="M30" s="5">
        <f t="shared" si="6"/>
        <v>3.1035381646081572</v>
      </c>
      <c r="N30" s="7">
        <f t="shared" si="7"/>
        <v>0.42271141222113584</v>
      </c>
      <c r="O30" s="7">
        <f t="shared" si="8"/>
        <v>6.2227114122211358</v>
      </c>
      <c r="P30" s="4">
        <v>10</v>
      </c>
      <c r="Q30" s="10">
        <f>P30/SUM(P25:P43)</f>
        <v>5.5555555555555552E-2</v>
      </c>
      <c r="R30" s="7">
        <f t="shared" si="9"/>
        <v>6.8501330447593665</v>
      </c>
    </row>
    <row r="31" spans="2:18" x14ac:dyDescent="0.25">
      <c r="E31" s="5">
        <f t="shared" si="0"/>
        <v>80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82.966113466926515</v>
      </c>
      <c r="K31" s="5">
        <f t="shared" si="4"/>
        <v>5.1374592257309981</v>
      </c>
      <c r="L31" s="5">
        <f t="shared" si="5"/>
        <v>83.125023134450757</v>
      </c>
      <c r="M31" s="5">
        <f t="shared" si="6"/>
        <v>3.5433667940931537</v>
      </c>
      <c r="N31" s="7">
        <f t="shared" si="7"/>
        <v>0.52416492661009639</v>
      </c>
      <c r="O31" s="7">
        <f t="shared" si="8"/>
        <v>6.3241649266100959</v>
      </c>
      <c r="P31" s="4">
        <v>10</v>
      </c>
      <c r="Q31" s="10">
        <f>P31/SUM(P25:P43)</f>
        <v>5.5555555555555552E-2</v>
      </c>
      <c r="R31" s="7">
        <f t="shared" si="9"/>
        <v>6.8278940218922832</v>
      </c>
    </row>
    <row r="32" spans="2:18" x14ac:dyDescent="0.25">
      <c r="E32" s="5">
        <f t="shared" si="0"/>
        <v>80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82.028941106156807</v>
      </c>
      <c r="K32" s="5">
        <f t="shared" si="4"/>
        <v>5.5744698745691128</v>
      </c>
      <c r="L32" s="5">
        <f t="shared" si="5"/>
        <v>82.218136036885568</v>
      </c>
      <c r="M32" s="5">
        <f t="shared" si="6"/>
        <v>3.8876922671694625</v>
      </c>
      <c r="N32" s="7">
        <f t="shared" si="7"/>
        <v>0.60855133002920958</v>
      </c>
      <c r="O32" s="7">
        <f t="shared" si="8"/>
        <v>6.4085513300292094</v>
      </c>
      <c r="P32" s="4">
        <v>10</v>
      </c>
      <c r="Q32" s="10">
        <f>P32/SUM(P25:P43)</f>
        <v>5.5555555555555552E-2</v>
      </c>
      <c r="R32" s="7">
        <f t="shared" si="9"/>
        <v>6.7688539977468478</v>
      </c>
    </row>
    <row r="33" spans="2:18" x14ac:dyDescent="0.25">
      <c r="E33" s="5">
        <f t="shared" si="0"/>
        <v>80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81.030120396570268</v>
      </c>
      <c r="K33" s="5">
        <f t="shared" si="4"/>
        <v>5.8421030770863096</v>
      </c>
      <c r="L33" s="5">
        <f t="shared" si="5"/>
        <v>81.240449160784266</v>
      </c>
      <c r="M33" s="5">
        <f t="shared" si="6"/>
        <v>4.1237710904131211</v>
      </c>
      <c r="N33" s="7">
        <f t="shared" si="7"/>
        <v>0.66862937923186583</v>
      </c>
      <c r="O33" s="7">
        <f t="shared" si="8"/>
        <v>6.4686293792318654</v>
      </c>
      <c r="P33" s="4">
        <v>10</v>
      </c>
      <c r="Q33" s="10">
        <f>P33/SUM(P25:P43)</f>
        <v>5.5555555555555552E-2</v>
      </c>
      <c r="R33" s="7">
        <f t="shared" si="9"/>
        <v>6.6707847406301246</v>
      </c>
    </row>
    <row r="34" spans="2:18" x14ac:dyDescent="0.25">
      <c r="E34" s="5">
        <f t="shared" si="0"/>
        <v>80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80</v>
      </c>
      <c r="K34" s="5">
        <f t="shared" si="4"/>
        <v>5.9322269338530367</v>
      </c>
      <c r="L34" s="5">
        <f t="shared" si="5"/>
        <v>80.21964420511182</v>
      </c>
      <c r="M34" s="5">
        <f t="shared" si="6"/>
        <v>4.2408829112460706</v>
      </c>
      <c r="N34" s="7">
        <f t="shared" si="7"/>
        <v>0.69904118756592848</v>
      </c>
      <c r="O34" s="7">
        <f t="shared" si="8"/>
        <v>6.4990411875659282</v>
      </c>
      <c r="P34" s="4">
        <v>10</v>
      </c>
      <c r="Q34" s="10">
        <f>P34/SUM(P25:P43)</f>
        <v>5.5555555555555552E-2</v>
      </c>
      <c r="R34" s="7">
        <f t="shared" si="9"/>
        <v>6.5347770961118679</v>
      </c>
    </row>
    <row r="35" spans="2:18" x14ac:dyDescent="0.25">
      <c r="E35" s="5">
        <f t="shared" si="0"/>
        <v>80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78.969879603429746</v>
      </c>
      <c r="K35" s="5">
        <f t="shared" si="4"/>
        <v>5.8421030770863096</v>
      </c>
      <c r="L35" s="5">
        <f t="shared" si="5"/>
        <v>79.185680857990292</v>
      </c>
      <c r="M35" s="5">
        <f t="shared" si="6"/>
        <v>4.2309701837057379</v>
      </c>
      <c r="N35" s="7">
        <f t="shared" si="7"/>
        <v>0.69645216815930855</v>
      </c>
      <c r="O35" s="7">
        <f t="shared" si="8"/>
        <v>6.4964521681593084</v>
      </c>
      <c r="P35" s="4">
        <v>10</v>
      </c>
      <c r="Q35" s="10">
        <f>P35/SUM(P25:P43)</f>
        <v>5.5555555555555552E-2</v>
      </c>
      <c r="R35" s="7">
        <f t="shared" si="9"/>
        <v>6.3648706435172295</v>
      </c>
    </row>
    <row r="36" spans="2:18" x14ac:dyDescent="0.25">
      <c r="E36" s="5">
        <f t="shared" si="0"/>
        <v>80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77.971058893843193</v>
      </c>
      <c r="K36" s="5">
        <f t="shared" si="4"/>
        <v>5.5744698745691137</v>
      </c>
      <c r="L36" s="5">
        <f t="shared" si="5"/>
        <v>78.170075728565351</v>
      </c>
      <c r="M36" s="5">
        <f t="shared" si="6"/>
        <v>4.0893516246618375</v>
      </c>
      <c r="N36" s="7">
        <f t="shared" si="7"/>
        <v>0.65976580156795828</v>
      </c>
      <c r="O36" s="7">
        <f t="shared" si="8"/>
        <v>6.4597658015679578</v>
      </c>
      <c r="P36" s="4">
        <v>10</v>
      </c>
      <c r="Q36" s="10">
        <f>P36/SUM(P25:P43)</f>
        <v>5.5555555555555552E-2</v>
      </c>
      <c r="R36" s="7">
        <f t="shared" si="9"/>
        <v>6.167623639506596</v>
      </c>
    </row>
    <row r="37" spans="2:18" x14ac:dyDescent="0.25">
      <c r="E37" s="5">
        <f t="shared" si="0"/>
        <v>80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77.033886533073485</v>
      </c>
      <c r="K37" s="5">
        <f t="shared" si="4"/>
        <v>5.137459225730999</v>
      </c>
      <c r="L37" s="5">
        <f t="shared" si="5"/>
        <v>77.205007361482004</v>
      </c>
      <c r="M37" s="5">
        <f t="shared" si="6"/>
        <v>3.8154571578623262</v>
      </c>
      <c r="N37" s="7">
        <f t="shared" si="7"/>
        <v>0.59051672256143417</v>
      </c>
      <c r="O37" s="7">
        <f t="shared" si="8"/>
        <v>6.3905167225614337</v>
      </c>
      <c r="P37" s="4">
        <v>10</v>
      </c>
      <c r="Q37" s="10">
        <f>P37/SUM(P25:P43)</f>
        <v>5.5555555555555552E-2</v>
      </c>
      <c r="R37" s="7">
        <f t="shared" si="9"/>
        <v>5.9517809510120774</v>
      </c>
    </row>
    <row r="38" spans="2:18" x14ac:dyDescent="0.25">
      <c r="E38" s="5">
        <f t="shared" si="0"/>
        <v>80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76.186838029070501</v>
      </c>
      <c r="K38" s="5">
        <f t="shared" si="4"/>
        <v>4.5443494779988516</v>
      </c>
      <c r="L38" s="5">
        <f t="shared" si="5"/>
        <v>76.322247091172642</v>
      </c>
      <c r="M38" s="5">
        <f t="shared" si="6"/>
        <v>3.4135019199966776</v>
      </c>
      <c r="N38" s="7">
        <f t="shared" si="7"/>
        <v>0.49342906804094844</v>
      </c>
      <c r="O38" s="7">
        <f t="shared" si="8"/>
        <v>6.2934290680409486</v>
      </c>
      <c r="P38" s="4">
        <v>10</v>
      </c>
      <c r="Q38" s="10">
        <f>P38/SUM(P25:P43)</f>
        <v>5.5555555555555552E-2</v>
      </c>
      <c r="R38" s="7">
        <f t="shared" si="9"/>
        <v>5.7280877791818643</v>
      </c>
    </row>
    <row r="39" spans="2:18" x14ac:dyDescent="0.25">
      <c r="E39" s="5">
        <f t="shared" si="0"/>
        <v>80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75.45565052200115</v>
      </c>
      <c r="K39" s="5">
        <f t="shared" si="4"/>
        <v>3.8131619709295026</v>
      </c>
      <c r="L39" s="5">
        <f t="shared" si="5"/>
        <v>75.551938425926011</v>
      </c>
      <c r="M39" s="5">
        <f t="shared" si="6"/>
        <v>2.8929892901627099</v>
      </c>
      <c r="N39" s="7">
        <f t="shared" si="7"/>
        <v>0.37695172956078354</v>
      </c>
      <c r="O39" s="7">
        <f t="shared" si="8"/>
        <v>6.1769517295607832</v>
      </c>
      <c r="P39" s="4">
        <v>10</v>
      </c>
      <c r="Q39" s="10">
        <f>P39/SUM(P25:P43)</f>
        <v>5.5555555555555552E-2</v>
      </c>
      <c r="R39" s="7">
        <f t="shared" si="9"/>
        <v>5.5091608989066225</v>
      </c>
    </row>
    <row r="40" spans="2:18" x14ac:dyDescent="0.25">
      <c r="E40" s="5">
        <f t="shared" si="0"/>
        <v>80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74.862540774269007</v>
      </c>
      <c r="K40" s="5">
        <f t="shared" si="4"/>
        <v>2.9661134669265179</v>
      </c>
      <c r="L40" s="5">
        <f t="shared" si="5"/>
        <v>74.921277620431511</v>
      </c>
      <c r="M40" s="5">
        <f t="shared" si="6"/>
        <v>2.2689176420268842</v>
      </c>
      <c r="N40" s="7">
        <f t="shared" si="7"/>
        <v>0.25340905510466633</v>
      </c>
      <c r="O40" s="7">
        <f t="shared" si="8"/>
        <v>6.053409055104666</v>
      </c>
      <c r="P40" s="4">
        <v>10</v>
      </c>
      <c r="Q40" s="10">
        <f>P40/SUM(P25:P43)</f>
        <v>5.5555555555555552E-2</v>
      </c>
      <c r="R40" s="7">
        <f t="shared" si="9"/>
        <v>5.3092160366299082</v>
      </c>
    </row>
    <row r="41" spans="2:18" x14ac:dyDescent="0.25">
      <c r="E41" s="5">
        <f t="shared" si="0"/>
        <v>80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74.425530125430882</v>
      </c>
      <c r="K41" s="5">
        <f t="shared" si="4"/>
        <v>2.0289411061568088</v>
      </c>
      <c r="L41" s="5">
        <f t="shared" si="5"/>
        <v>74.453180835097115</v>
      </c>
      <c r="M41" s="5">
        <f t="shared" si="6"/>
        <v>1.5615740548979322</v>
      </c>
      <c r="N41" s="7">
        <f t="shared" si="7"/>
        <v>0.13833474601929566</v>
      </c>
      <c r="O41" s="7">
        <f t="shared" si="8"/>
        <v>5.9383347460192955</v>
      </c>
      <c r="P41" s="4">
        <v>10</v>
      </c>
      <c r="Q41" s="10">
        <f>P41/SUM(P25:P43)</f>
        <v>5.5555555555555552E-2</v>
      </c>
      <c r="R41" s="7">
        <f t="shared" si="9"/>
        <v>5.1434108262409097</v>
      </c>
    </row>
    <row r="42" spans="2:18" x14ac:dyDescent="0.25">
      <c r="E42" s="5">
        <f t="shared" si="0"/>
        <v>80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74.157896922913693</v>
      </c>
      <c r="K42" s="5">
        <f t="shared" si="4"/>
        <v>1.0301203965702612</v>
      </c>
      <c r="L42" s="5">
        <f t="shared" si="5"/>
        <v>74.165051230757754</v>
      </c>
      <c r="M42" s="5">
        <f t="shared" si="6"/>
        <v>0.79583911881974723</v>
      </c>
      <c r="N42" s="7">
        <f t="shared" si="7"/>
        <v>4.8686817959525584E-2</v>
      </c>
      <c r="O42" s="7">
        <f t="shared" si="8"/>
        <v>5.8486868179595257</v>
      </c>
      <c r="P42" s="4">
        <v>10</v>
      </c>
      <c r="Q42" s="10">
        <f>P42/SUM(P25:P43)</f>
        <v>5.5555555555555552E-2</v>
      </c>
      <c r="R42" s="7">
        <f t="shared" si="9"/>
        <v>5.0266308784792182</v>
      </c>
    </row>
    <row r="43" spans="2:18" x14ac:dyDescent="0.25">
      <c r="E43" s="5">
        <f t="shared" si="0"/>
        <v>80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74.06777306614697</v>
      </c>
      <c r="K43" s="5">
        <f t="shared" si="4"/>
        <v>7.2678586621773478E-16</v>
      </c>
      <c r="L43" s="5">
        <f t="shared" si="5"/>
        <v>74.06777306614697</v>
      </c>
      <c r="M43" s="5">
        <f t="shared" si="6"/>
        <v>5.6221162079285523E-16</v>
      </c>
      <c r="N43" s="7">
        <f t="shared" si="7"/>
        <v>1.6889961511858969E-17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4.9717192250740352</v>
      </c>
    </row>
    <row r="44" spans="2:18" x14ac:dyDescent="0.25">
      <c r="R44" s="7">
        <f>SUMPRODUCT(Q25:Q43,R25:R43)</f>
        <v>6.2126343848465311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80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87.389958632321225</v>
      </c>
      <c r="K48" s="5">
        <f>I48</f>
        <v>0</v>
      </c>
      <c r="L48" s="5">
        <f>SQRT(J48^2+K48^2)</f>
        <v>87.389958632321225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6.9210356632189258</v>
      </c>
    </row>
    <row r="49" spans="5:18" x14ac:dyDescent="0.25">
      <c r="E49" s="5">
        <f t="shared" si="10"/>
        <v>80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87.277688555549432</v>
      </c>
      <c r="K49" s="5">
        <f t="shared" ref="K49:K66" si="14">I49</f>
        <v>1.2832528495365811</v>
      </c>
      <c r="L49" s="5">
        <f t="shared" ref="L49:L66" si="15">SQRT(J49^2+K49^2)</f>
        <v>87.287121945194912</v>
      </c>
      <c r="M49" s="5">
        <f t="shared" ref="M49:M66" si="16">ATAN(K49/J49)*180/PI()</f>
        <v>0.84236505332088973</v>
      </c>
      <c r="N49" s="7">
        <f t="shared" ref="N49:N66" si="17">$K$2*M49+$K$3*M49*M49+$K$4*M49*M49*M49</f>
        <v>5.2996059115277244E-2</v>
      </c>
      <c r="O49" s="7">
        <f t="shared" ref="O49:O66" si="18">N49+$E$4</f>
        <v>5.8529960591152772</v>
      </c>
      <c r="P49" s="4">
        <v>10</v>
      </c>
      <c r="Q49" s="10">
        <f>P49/SUM(P48:P66)</f>
        <v>5.5555555555555552E-2</v>
      </c>
      <c r="R49" s="7">
        <f t="shared" ref="R49:R66" si="19">O49*(L49^2/E49^2)</f>
        <v>6.9678469992872216</v>
      </c>
    </row>
    <row r="50" spans="5:18" x14ac:dyDescent="0.25">
      <c r="E50" s="5">
        <f t="shared" si="10"/>
        <v>80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86.944289594705381</v>
      </c>
      <c r="K50" s="5">
        <f t="shared" si="14"/>
        <v>2.5275147105972673</v>
      </c>
      <c r="L50" s="5">
        <f t="shared" si="15"/>
        <v>86.98101990515103</v>
      </c>
      <c r="M50" s="5">
        <f t="shared" si="16"/>
        <v>1.6651484823541771</v>
      </c>
      <c r="N50" s="7">
        <f t="shared" si="17"/>
        <v>0.1533642933648095</v>
      </c>
      <c r="O50" s="7">
        <f t="shared" si="18"/>
        <v>5.9533642933648094</v>
      </c>
      <c r="P50" s="4">
        <v>10</v>
      </c>
      <c r="Q50" s="10">
        <f>P50/SUM(P48:P66)</f>
        <v>5.5555555555555552E-2</v>
      </c>
      <c r="R50" s="7">
        <f t="shared" si="19"/>
        <v>7.0377117622255039</v>
      </c>
    </row>
    <row r="51" spans="5:18" x14ac:dyDescent="0.25">
      <c r="E51" s="5">
        <f t="shared" si="10"/>
        <v>80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86.399891908506291</v>
      </c>
      <c r="K51" s="5">
        <f t="shared" si="14"/>
        <v>3.694979316160611</v>
      </c>
      <c r="L51" s="5">
        <f t="shared" si="15"/>
        <v>86.478865591243888</v>
      </c>
      <c r="M51" s="5">
        <f t="shared" si="16"/>
        <v>2.4488201457878458</v>
      </c>
      <c r="N51" s="7">
        <f t="shared" si="17"/>
        <v>0.28705676582218814</v>
      </c>
      <c r="O51" s="7">
        <f t="shared" si="18"/>
        <v>6.0870567658221884</v>
      </c>
      <c r="P51" s="4">
        <v>10</v>
      </c>
      <c r="Q51" s="10">
        <f>P51/SUM(P48:P66)</f>
        <v>5.5555555555555552E-2</v>
      </c>
      <c r="R51" s="7">
        <f t="shared" si="19"/>
        <v>7.1129105292362969</v>
      </c>
    </row>
    <row r="52" spans="5:18" x14ac:dyDescent="0.25">
      <c r="E52" s="5">
        <f t="shared" si="10"/>
        <v>80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85.661036745168801</v>
      </c>
      <c r="K52" s="5">
        <f t="shared" si="14"/>
        <v>4.7501738449521653</v>
      </c>
      <c r="L52" s="5">
        <f t="shared" si="15"/>
        <v>85.792641688051702</v>
      </c>
      <c r="M52" s="5">
        <f t="shared" si="16"/>
        <v>3.1739804175076722</v>
      </c>
      <c r="N52" s="7">
        <f t="shared" si="17"/>
        <v>0.43844227805964853</v>
      </c>
      <c r="O52" s="7">
        <f t="shared" si="18"/>
        <v>6.2384422780596482</v>
      </c>
      <c r="P52" s="4">
        <v>10</v>
      </c>
      <c r="Q52" s="10">
        <f>P52/SUM(P48:P66)</f>
        <v>5.5555555555555552E-2</v>
      </c>
      <c r="R52" s="7">
        <f t="shared" si="19"/>
        <v>7.174576461538579</v>
      </c>
    </row>
    <row r="53" spans="5:18" x14ac:dyDescent="0.25">
      <c r="E53" s="5">
        <f t="shared" si="10"/>
        <v>80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84.750173844952172</v>
      </c>
      <c r="K53" s="5">
        <f t="shared" si="14"/>
        <v>5.6610367451687953</v>
      </c>
      <c r="L53" s="5">
        <f t="shared" si="15"/>
        <v>84.939032863458991</v>
      </c>
      <c r="M53" s="5">
        <f t="shared" si="16"/>
        <v>3.8214954011958637</v>
      </c>
      <c r="N53" s="7">
        <f t="shared" si="17"/>
        <v>0.59201775986955896</v>
      </c>
      <c r="O53" s="7">
        <f t="shared" si="18"/>
        <v>6.3920177598695584</v>
      </c>
      <c r="P53" s="4">
        <v>10</v>
      </c>
      <c r="Q53" s="10">
        <f>P53/SUM(P48:P66)</f>
        <v>5.5555555555555552E-2</v>
      </c>
      <c r="R53" s="7">
        <f t="shared" si="19"/>
        <v>7.2056410251270648</v>
      </c>
    </row>
    <row r="54" spans="5:18" x14ac:dyDescent="0.25">
      <c r="E54" s="5">
        <f t="shared" si="10"/>
        <v>80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83.694979316160612</v>
      </c>
      <c r="K54" s="5">
        <f t="shared" si="14"/>
        <v>6.3998919085062846</v>
      </c>
      <c r="L54" s="5">
        <f t="shared" si="15"/>
        <v>83.939312477367352</v>
      </c>
      <c r="M54" s="5">
        <f t="shared" si="16"/>
        <v>4.3727186632032637</v>
      </c>
      <c r="N54" s="7">
        <f t="shared" si="17"/>
        <v>0.73372572295543015</v>
      </c>
      <c r="O54" s="7">
        <f t="shared" si="18"/>
        <v>6.5337257229554302</v>
      </c>
      <c r="P54" s="4">
        <v>10</v>
      </c>
      <c r="Q54" s="10">
        <f>P54/SUM(P48:P66)</f>
        <v>5.5555555555555552E-2</v>
      </c>
      <c r="R54" s="7">
        <f t="shared" si="19"/>
        <v>7.1930278342614331</v>
      </c>
    </row>
    <row r="55" spans="5:18" x14ac:dyDescent="0.25">
      <c r="E55" s="5">
        <f t="shared" si="10"/>
        <v>80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82.527514710597274</v>
      </c>
      <c r="K55" s="5">
        <f t="shared" si="14"/>
        <v>6.9442895947053769</v>
      </c>
      <c r="L55" s="5">
        <f t="shared" si="15"/>
        <v>82.819163496638765</v>
      </c>
      <c r="M55" s="5">
        <f t="shared" si="16"/>
        <v>4.8098311108745939</v>
      </c>
      <c r="N55" s="7">
        <f t="shared" si="17"/>
        <v>0.85176550747824709</v>
      </c>
      <c r="O55" s="7">
        <f t="shared" si="18"/>
        <v>6.6517655074782471</v>
      </c>
      <c r="P55" s="4">
        <v>10</v>
      </c>
      <c r="Q55" s="10">
        <f>P55/SUM(P48:P66)</f>
        <v>5.5555555555555552E-2</v>
      </c>
      <c r="R55" s="7">
        <f t="shared" si="19"/>
        <v>7.1288362017834048</v>
      </c>
    </row>
    <row r="56" spans="5:18" x14ac:dyDescent="0.25">
      <c r="E56" s="5">
        <f t="shared" si="10"/>
        <v>80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81.283252849536581</v>
      </c>
      <c r="K56" s="5">
        <f t="shared" si="14"/>
        <v>7.2776885555494335</v>
      </c>
      <c r="L56" s="5">
        <f t="shared" si="15"/>
        <v>81.608406089772828</v>
      </c>
      <c r="M56" s="5">
        <f t="shared" si="16"/>
        <v>5.116329759201137</v>
      </c>
      <c r="N56" s="7">
        <f t="shared" si="17"/>
        <v>0.93689505794191441</v>
      </c>
      <c r="O56" s="7">
        <f t="shared" si="18"/>
        <v>6.736895057941914</v>
      </c>
      <c r="P56" s="4">
        <v>10</v>
      </c>
      <c r="Q56" s="10">
        <f>P56/SUM(P48:P66)</f>
        <v>5.5555555555555552E-2</v>
      </c>
      <c r="R56" s="7">
        <f t="shared" si="19"/>
        <v>7.0105097817532709</v>
      </c>
    </row>
    <row r="57" spans="5:18" x14ac:dyDescent="0.25">
      <c r="E57" s="5">
        <f t="shared" si="10"/>
        <v>80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80</v>
      </c>
      <c r="K57" s="5">
        <f t="shared" si="14"/>
        <v>7.389958632321223</v>
      </c>
      <c r="L57" s="5">
        <f t="shared" si="15"/>
        <v>80.340596765193496</v>
      </c>
      <c r="M57" s="5">
        <f t="shared" si="16"/>
        <v>5.2776904217021219</v>
      </c>
      <c r="N57" s="7">
        <f t="shared" si="17"/>
        <v>0.9823493718143852</v>
      </c>
      <c r="O57" s="7">
        <f t="shared" si="18"/>
        <v>6.7823493718143855</v>
      </c>
      <c r="P57" s="4">
        <v>10</v>
      </c>
      <c r="Q57" s="10">
        <f>P57/SUM(P48:P66)</f>
        <v>5.5555555555555552E-2</v>
      </c>
      <c r="R57" s="7">
        <f t="shared" si="19"/>
        <v>6.8402234648323121</v>
      </c>
    </row>
    <row r="58" spans="5:18" x14ac:dyDescent="0.25">
      <c r="E58" s="5">
        <f t="shared" si="10"/>
        <v>80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78.716747150463419</v>
      </c>
      <c r="K58" s="5">
        <f t="shared" si="14"/>
        <v>7.2776885555494335</v>
      </c>
      <c r="L58" s="5">
        <f t="shared" si="15"/>
        <v>79.052457473892389</v>
      </c>
      <c r="M58" s="5">
        <f t="shared" si="16"/>
        <v>5.2822153514017138</v>
      </c>
      <c r="N58" s="7">
        <f t="shared" si="17"/>
        <v>0.98362959146897222</v>
      </c>
      <c r="O58" s="7">
        <f t="shared" si="18"/>
        <v>6.7836295914689719</v>
      </c>
      <c r="P58" s="4">
        <v>10</v>
      </c>
      <c r="Q58" s="10">
        <f>P58/SUM(P48:P66)</f>
        <v>5.5555555555555552E-2</v>
      </c>
      <c r="R58" s="7">
        <f t="shared" si="19"/>
        <v>6.6238868085726068</v>
      </c>
    </row>
    <row r="59" spans="5:18" x14ac:dyDescent="0.25">
      <c r="E59" s="5">
        <f t="shared" si="10"/>
        <v>80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77.472485289402726</v>
      </c>
      <c r="K59" s="5">
        <f t="shared" si="14"/>
        <v>6.9442895947053778</v>
      </c>
      <c r="L59" s="5">
        <f t="shared" si="15"/>
        <v>77.783090288904404</v>
      </c>
      <c r="M59" s="5">
        <f t="shared" si="16"/>
        <v>5.1220507805908237</v>
      </c>
      <c r="N59" s="7">
        <f t="shared" si="17"/>
        <v>0.93849971819406308</v>
      </c>
      <c r="O59" s="7">
        <f t="shared" si="18"/>
        <v>6.7384997181940633</v>
      </c>
      <c r="P59" s="4">
        <v>10</v>
      </c>
      <c r="Q59" s="10">
        <f>P59/SUM(P48:P66)</f>
        <v>5.5555555555555552E-2</v>
      </c>
      <c r="R59" s="7">
        <f t="shared" si="19"/>
        <v>6.3702082110131109</v>
      </c>
    </row>
    <row r="60" spans="5:18" x14ac:dyDescent="0.25">
      <c r="E60" s="5">
        <f t="shared" si="10"/>
        <v>80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76.305020683839388</v>
      </c>
      <c r="K60" s="5">
        <f t="shared" si="14"/>
        <v>6.3998919085062855</v>
      </c>
      <c r="L60" s="5">
        <f t="shared" si="15"/>
        <v>76.572937765255688</v>
      </c>
      <c r="M60" s="5">
        <f t="shared" si="16"/>
        <v>4.7943185452957691</v>
      </c>
      <c r="N60" s="7">
        <f t="shared" si="17"/>
        <v>0.84750418178386133</v>
      </c>
      <c r="O60" s="7">
        <f t="shared" si="18"/>
        <v>6.6475041817838614</v>
      </c>
      <c r="P60" s="4">
        <v>10</v>
      </c>
      <c r="Q60" s="10">
        <f>P60/SUM(P48:P66)</f>
        <v>5.5555555555555552E-2</v>
      </c>
      <c r="R60" s="7">
        <f t="shared" si="19"/>
        <v>6.0901678733202829</v>
      </c>
    </row>
    <row r="61" spans="5:18" x14ac:dyDescent="0.25">
      <c r="E61" s="5">
        <f t="shared" si="10"/>
        <v>80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75.249826155047828</v>
      </c>
      <c r="K61" s="5">
        <f t="shared" si="14"/>
        <v>5.6610367451687953</v>
      </c>
      <c r="L61" s="5">
        <f t="shared" si="15"/>
        <v>75.462465328102496</v>
      </c>
      <c r="M61" s="5">
        <f t="shared" si="16"/>
        <v>4.3022516092791205</v>
      </c>
      <c r="N61" s="7">
        <f t="shared" si="17"/>
        <v>0.71512907418807481</v>
      </c>
      <c r="O61" s="7">
        <f t="shared" si="18"/>
        <v>6.5151290741880743</v>
      </c>
      <c r="P61" s="4">
        <v>10</v>
      </c>
      <c r="Q61" s="10">
        <f>P61/SUM(P48:P66)</f>
        <v>5.5555555555555552E-2</v>
      </c>
      <c r="R61" s="7">
        <f t="shared" si="19"/>
        <v>5.797023071239523</v>
      </c>
    </row>
    <row r="62" spans="5:18" x14ac:dyDescent="0.25">
      <c r="E62" s="5">
        <f t="shared" si="10"/>
        <v>80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74.338963254831199</v>
      </c>
      <c r="K62" s="5">
        <f t="shared" si="14"/>
        <v>4.7501738449521671</v>
      </c>
      <c r="L62" s="5">
        <f t="shared" si="15"/>
        <v>74.490573963155981</v>
      </c>
      <c r="M62" s="5">
        <f t="shared" si="16"/>
        <v>3.6561633913692919</v>
      </c>
      <c r="N62" s="7">
        <f t="shared" si="17"/>
        <v>0.55135960596568201</v>
      </c>
      <c r="O62" s="7">
        <f t="shared" si="18"/>
        <v>6.3513596059656816</v>
      </c>
      <c r="P62" s="4">
        <v>10</v>
      </c>
      <c r="Q62" s="10">
        <f>P62/SUM(P48:P66)</f>
        <v>5.5555555555555552E-2</v>
      </c>
      <c r="R62" s="7">
        <f t="shared" si="19"/>
        <v>5.5066740410987105</v>
      </c>
    </row>
    <row r="63" spans="5:18" x14ac:dyDescent="0.25">
      <c r="E63" s="5">
        <f t="shared" si="10"/>
        <v>80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73.600108091493709</v>
      </c>
      <c r="K63" s="5">
        <f t="shared" si="14"/>
        <v>3.694979316160611</v>
      </c>
      <c r="L63" s="5">
        <f t="shared" si="15"/>
        <v>73.692800077255939</v>
      </c>
      <c r="M63" s="5">
        <f t="shared" si="16"/>
        <v>2.8740328413042699</v>
      </c>
      <c r="N63" s="7">
        <f t="shared" si="17"/>
        <v>0.37292720293081572</v>
      </c>
      <c r="O63" s="7">
        <f t="shared" si="18"/>
        <v>6.1729272029308158</v>
      </c>
      <c r="P63" s="4">
        <v>10</v>
      </c>
      <c r="Q63" s="10">
        <f>P63/SUM(P48:P66)</f>
        <v>5.5555555555555552E-2</v>
      </c>
      <c r="R63" s="7">
        <f t="shared" si="19"/>
        <v>5.2379493976558438</v>
      </c>
    </row>
    <row r="64" spans="5:18" x14ac:dyDescent="0.25">
      <c r="E64" s="5">
        <f t="shared" si="10"/>
        <v>80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73.055710405294619</v>
      </c>
      <c r="K64" s="5">
        <f t="shared" si="14"/>
        <v>2.5275147105972686</v>
      </c>
      <c r="L64" s="5">
        <f t="shared" si="15"/>
        <v>73.099419651831425</v>
      </c>
      <c r="M64" s="5">
        <f t="shared" si="16"/>
        <v>1.9814766934278862</v>
      </c>
      <c r="N64" s="7">
        <f t="shared" si="17"/>
        <v>0.20321434871591934</v>
      </c>
      <c r="O64" s="7">
        <f t="shared" si="18"/>
        <v>6.0032143487159191</v>
      </c>
      <c r="P64" s="4">
        <v>10</v>
      </c>
      <c r="Q64" s="10">
        <f>P64/SUM(P48:P66)</f>
        <v>5.5555555555555552E-2</v>
      </c>
      <c r="R64" s="7">
        <f t="shared" si="19"/>
        <v>5.0122385740348081</v>
      </c>
    </row>
    <row r="65" spans="2:18" x14ac:dyDescent="0.25">
      <c r="E65" s="5">
        <f t="shared" si="10"/>
        <v>80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72.722311444450568</v>
      </c>
      <c r="K65" s="5">
        <f t="shared" si="14"/>
        <v>1.2832528495365807</v>
      </c>
      <c r="L65" s="5">
        <f t="shared" si="15"/>
        <v>72.733632658485504</v>
      </c>
      <c r="M65" s="5">
        <f t="shared" si="16"/>
        <v>1.0109324211197392</v>
      </c>
      <c r="N65" s="7">
        <f t="shared" si="17"/>
        <v>6.9884142747300218E-2</v>
      </c>
      <c r="O65" s="7">
        <f t="shared" si="18"/>
        <v>5.8698841427473001</v>
      </c>
      <c r="P65" s="4">
        <v>10</v>
      </c>
      <c r="Q65" s="10">
        <f>P65/SUM(P48:P66)</f>
        <v>5.5555555555555552E-2</v>
      </c>
      <c r="R65" s="7">
        <f t="shared" si="19"/>
        <v>4.8519924126190839</v>
      </c>
    </row>
    <row r="66" spans="2:18" x14ac:dyDescent="0.25">
      <c r="E66" s="5">
        <f t="shared" si="10"/>
        <v>80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72.610041367678775</v>
      </c>
      <c r="K66" s="5">
        <f t="shared" si="14"/>
        <v>9.0537964002269651E-16</v>
      </c>
      <c r="L66" s="5">
        <f t="shared" si="15"/>
        <v>72.610041367678775</v>
      </c>
      <c r="M66" s="5">
        <f t="shared" si="16"/>
        <v>7.1442504718728002E-16</v>
      </c>
      <c r="N66" s="7">
        <f t="shared" si="17"/>
        <v>2.1462757267600287E-17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4.7779476598457702</v>
      </c>
    </row>
    <row r="67" spans="2:18" x14ac:dyDescent="0.25">
      <c r="R67" s="7">
        <f>SUMPRODUCT(Q48:Q66,R48:R66)</f>
        <v>6.3894953395073006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80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88.184869459156147</v>
      </c>
      <c r="K71" s="5">
        <f>I71</f>
        <v>0</v>
      </c>
      <c r="L71" s="5">
        <f>SQRT(J71^2+K71^2)</f>
        <v>88.184869459156147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7.0475176513851219</v>
      </c>
    </row>
    <row r="72" spans="2:18" x14ac:dyDescent="0.25">
      <c r="E72" s="5">
        <f t="shared" si="20"/>
        <v>80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88.060522900769811</v>
      </c>
      <c r="K72" s="5">
        <f t="shared" ref="K72:K89" si="24">I72</f>
        <v>1.4212876660241791</v>
      </c>
      <c r="L72" s="5">
        <f t="shared" ref="L72:L89" si="25">SQRT(J72^2+K72^2)</f>
        <v>88.07199187134691</v>
      </c>
      <c r="M72" s="5">
        <f t="shared" ref="M72:M89" si="26">ATAN(K72/J72)*180/PI()</f>
        <v>0.92466762738949804</v>
      </c>
      <c r="N72" s="7">
        <f t="shared" ref="N72:N89" si="27">$K$2*M72+$K$3*M72*M72+$K$4*M72*M72*M72</f>
        <v>6.0993838477803798E-2</v>
      </c>
      <c r="O72" s="7">
        <f t="shared" ref="O72:O89" si="28">N72+$E$4</f>
        <v>5.8609938384778033</v>
      </c>
      <c r="P72" s="4">
        <v>10</v>
      </c>
      <c r="Q72" s="10">
        <f>P72/SUM(P71:P89)</f>
        <v>5.5555555555555552E-2</v>
      </c>
      <c r="R72" s="7">
        <f t="shared" ref="R72:R89" si="29">O72*(L72^2/E72^2)</f>
        <v>7.103410748536847</v>
      </c>
    </row>
    <row r="73" spans="2:18" x14ac:dyDescent="0.25">
      <c r="E73" s="5">
        <f t="shared" si="20"/>
        <v>80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87.691261432864991</v>
      </c>
      <c r="K73" s="5">
        <f t="shared" si="24"/>
        <v>2.7993902255224752</v>
      </c>
      <c r="L73" s="5">
        <f t="shared" si="25"/>
        <v>87.73593287428946</v>
      </c>
      <c r="M73" s="5">
        <f t="shared" si="26"/>
        <v>1.8284466495145748</v>
      </c>
      <c r="N73" s="7">
        <f t="shared" si="27"/>
        <v>0.17836982402215562</v>
      </c>
      <c r="O73" s="7">
        <f t="shared" si="28"/>
        <v>5.9783698240221552</v>
      </c>
      <c r="P73" s="4">
        <v>10</v>
      </c>
      <c r="Q73" s="10">
        <f>P73/SUM(P71:P89)</f>
        <v>5.5555555555555552E-2</v>
      </c>
      <c r="R73" s="7">
        <f t="shared" si="29"/>
        <v>7.190478623889577</v>
      </c>
    </row>
    <row r="74" spans="2:18" x14ac:dyDescent="0.25">
      <c r="E74" s="5">
        <f t="shared" si="20"/>
        <v>80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87.088304878288625</v>
      </c>
      <c r="K74" s="5">
        <f t="shared" si="24"/>
        <v>4.0924347295780743</v>
      </c>
      <c r="L74" s="5">
        <f t="shared" si="25"/>
        <v>87.184407256054726</v>
      </c>
      <c r="M74" s="5">
        <f t="shared" si="26"/>
        <v>2.6904516291553984</v>
      </c>
      <c r="N74" s="7">
        <f t="shared" si="27"/>
        <v>0.33480005716883254</v>
      </c>
      <c r="O74" s="7">
        <f t="shared" si="28"/>
        <v>6.1348000571688326</v>
      </c>
      <c r="P74" s="4">
        <v>10</v>
      </c>
      <c r="Q74" s="10">
        <f>P74/SUM(P71:P89)</f>
        <v>5.5555555555555552E-2</v>
      </c>
      <c r="R74" s="7">
        <f t="shared" si="29"/>
        <v>7.2861494904954274</v>
      </c>
    </row>
    <row r="75" spans="2:18" x14ac:dyDescent="0.25">
      <c r="E75" s="5">
        <f t="shared" si="20"/>
        <v>80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86.269973766840806</v>
      </c>
      <c r="K75" s="5">
        <f t="shared" si="24"/>
        <v>5.2611326752473389</v>
      </c>
      <c r="L75" s="5">
        <f t="shared" si="25"/>
        <v>86.430248702395602</v>
      </c>
      <c r="M75" s="5">
        <f t="shared" si="26"/>
        <v>3.4898333582297902</v>
      </c>
      <c r="N75" s="7">
        <f t="shared" si="27"/>
        <v>0.5114189997773142</v>
      </c>
      <c r="O75" s="7">
        <f t="shared" si="28"/>
        <v>6.311418999777314</v>
      </c>
      <c r="P75" s="4">
        <v>10</v>
      </c>
      <c r="Q75" s="10">
        <f>P75/SUM(P71:P89)</f>
        <v>5.5555555555555552E-2</v>
      </c>
      <c r="R75" s="7">
        <f t="shared" si="29"/>
        <v>7.3667946540056546</v>
      </c>
    </row>
    <row r="76" spans="2:18" x14ac:dyDescent="0.25">
      <c r="E76" s="5">
        <f t="shared" si="20"/>
        <v>80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85.261132675247339</v>
      </c>
      <c r="K76" s="5">
        <f t="shared" si="24"/>
        <v>6.2699737668408035</v>
      </c>
      <c r="L76" s="5">
        <f t="shared" si="25"/>
        <v>85.491363985510262</v>
      </c>
      <c r="M76" s="5">
        <f t="shared" si="26"/>
        <v>4.2058735562885969</v>
      </c>
      <c r="N76" s="7">
        <f t="shared" si="27"/>
        <v>0.68990953424287493</v>
      </c>
      <c r="O76" s="7">
        <f t="shared" si="28"/>
        <v>6.4899095342428748</v>
      </c>
      <c r="P76" s="4">
        <v>10</v>
      </c>
      <c r="Q76" s="10">
        <f>P76/SUM(P71:P89)</f>
        <v>5.5555555555555552E-2</v>
      </c>
      <c r="R76" s="7">
        <f t="shared" si="29"/>
        <v>7.411449629343247</v>
      </c>
    </row>
    <row r="77" spans="2:18" x14ac:dyDescent="0.25">
      <c r="E77" s="5">
        <f t="shared" si="20"/>
        <v>80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84.092434729578073</v>
      </c>
      <c r="K77" s="5">
        <f t="shared" si="24"/>
        <v>7.0883048782886249</v>
      </c>
      <c r="L77" s="5">
        <f t="shared" si="25"/>
        <v>84.390649036465632</v>
      </c>
      <c r="M77" s="5">
        <f t="shared" si="26"/>
        <v>4.8181761923720074</v>
      </c>
      <c r="N77" s="7">
        <f t="shared" si="27"/>
        <v>0.85405992457981161</v>
      </c>
      <c r="O77" s="7">
        <f t="shared" si="28"/>
        <v>6.6540599245798111</v>
      </c>
      <c r="P77" s="4">
        <v>10</v>
      </c>
      <c r="Q77" s="10">
        <f>P77/SUM(P71:P89)</f>
        <v>5.5555555555555552E-2</v>
      </c>
      <c r="R77" s="7">
        <f t="shared" si="29"/>
        <v>7.4044940366007204</v>
      </c>
    </row>
    <row r="78" spans="2:18" x14ac:dyDescent="0.25">
      <c r="E78" s="5">
        <f t="shared" si="20"/>
        <v>80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82.799390225522473</v>
      </c>
      <c r="K78" s="5">
        <f t="shared" si="24"/>
        <v>7.6912614328649829</v>
      </c>
      <c r="L78" s="5">
        <f t="shared" si="25"/>
        <v>83.155844798468749</v>
      </c>
      <c r="M78" s="5">
        <f t="shared" si="26"/>
        <v>5.3069939715067003</v>
      </c>
      <c r="N78" s="7">
        <f t="shared" si="27"/>
        <v>0.99064520162287129</v>
      </c>
      <c r="O78" s="7">
        <f t="shared" si="28"/>
        <v>6.7906452016228709</v>
      </c>
      <c r="P78" s="4">
        <v>10</v>
      </c>
      <c r="Q78" s="10">
        <f>P78/SUM(P71:P89)</f>
        <v>5.5555555555555552E-2</v>
      </c>
      <c r="R78" s="7">
        <f t="shared" si="29"/>
        <v>7.3369680187698805</v>
      </c>
    </row>
    <row r="79" spans="2:18" x14ac:dyDescent="0.25">
      <c r="E79" s="5">
        <f t="shared" si="20"/>
        <v>80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81.421287666024185</v>
      </c>
      <c r="K79" s="5">
        <f t="shared" si="24"/>
        <v>8.0605229007698149</v>
      </c>
      <c r="L79" s="5">
        <f t="shared" si="25"/>
        <v>81.819301601928245</v>
      </c>
      <c r="M79" s="5">
        <f t="shared" si="26"/>
        <v>5.6537304180789594</v>
      </c>
      <c r="N79" s="7">
        <f t="shared" si="27"/>
        <v>1.0896184310244541</v>
      </c>
      <c r="O79" s="7">
        <f t="shared" si="28"/>
        <v>6.8896184310244539</v>
      </c>
      <c r="P79" s="4">
        <v>10</v>
      </c>
      <c r="Q79" s="10">
        <f>P79/SUM(P71:P89)</f>
        <v>5.5555555555555552E-2</v>
      </c>
      <c r="R79" s="7">
        <f t="shared" si="29"/>
        <v>7.2065388492424347</v>
      </c>
    </row>
    <row r="80" spans="2:18" x14ac:dyDescent="0.25">
      <c r="E80" s="5">
        <f t="shared" si="20"/>
        <v>80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80</v>
      </c>
      <c r="K80" s="5">
        <f t="shared" si="24"/>
        <v>8.1848694591561504</v>
      </c>
      <c r="L80" s="5">
        <f t="shared" si="25"/>
        <v>80.417610559276298</v>
      </c>
      <c r="M80" s="5">
        <f t="shared" si="26"/>
        <v>5.841654998420676</v>
      </c>
      <c r="N80" s="7">
        <f t="shared" si="27"/>
        <v>1.1437652311783628</v>
      </c>
      <c r="O80" s="7">
        <f t="shared" si="28"/>
        <v>6.9437652311783626</v>
      </c>
      <c r="P80" s="4">
        <v>10</v>
      </c>
      <c r="Q80" s="10">
        <f>P80/SUM(P71:P89)</f>
        <v>5.5555555555555552E-2</v>
      </c>
      <c r="R80" s="7">
        <f t="shared" si="29"/>
        <v>7.0164491892813095</v>
      </c>
    </row>
    <row r="81" spans="2:18" x14ac:dyDescent="0.25">
      <c r="E81" s="5">
        <f t="shared" si="20"/>
        <v>80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78.578712333975815</v>
      </c>
      <c r="K81" s="5">
        <f t="shared" si="24"/>
        <v>8.0605229007698149</v>
      </c>
      <c r="L81" s="5">
        <f t="shared" si="25"/>
        <v>78.991050515229617</v>
      </c>
      <c r="M81" s="5">
        <f t="shared" si="26"/>
        <v>5.856856215621943</v>
      </c>
      <c r="N81" s="7">
        <f t="shared" si="27"/>
        <v>1.148157073876743</v>
      </c>
      <c r="O81" s="7">
        <f t="shared" si="28"/>
        <v>6.9481570738767431</v>
      </c>
      <c r="P81" s="4">
        <v>10</v>
      </c>
      <c r="Q81" s="10">
        <f>P81/SUM(P71:P89)</f>
        <v>5.5555555555555552E-2</v>
      </c>
      <c r="R81" s="7">
        <f t="shared" si="29"/>
        <v>6.7740037548860741</v>
      </c>
    </row>
    <row r="82" spans="2:18" x14ac:dyDescent="0.25">
      <c r="E82" s="5">
        <f t="shared" si="20"/>
        <v>80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77.200609774477527</v>
      </c>
      <c r="K82" s="5">
        <f t="shared" si="24"/>
        <v>7.6912614328649838</v>
      </c>
      <c r="L82" s="5">
        <f t="shared" si="25"/>
        <v>77.582792241448956</v>
      </c>
      <c r="M82" s="5">
        <f t="shared" si="26"/>
        <v>5.6894298968906245</v>
      </c>
      <c r="N82" s="7">
        <f t="shared" si="27"/>
        <v>1.0998816422960713</v>
      </c>
      <c r="O82" s="7">
        <f t="shared" si="28"/>
        <v>6.8998816422960711</v>
      </c>
      <c r="P82" s="4">
        <v>10</v>
      </c>
      <c r="Q82" s="10">
        <f>P82/SUM(P71:P89)</f>
        <v>5.5555555555555552E-2</v>
      </c>
      <c r="R82" s="7">
        <f t="shared" si="29"/>
        <v>6.4892197176609203</v>
      </c>
    </row>
    <row r="83" spans="2:18" x14ac:dyDescent="0.25">
      <c r="E83" s="5">
        <f t="shared" si="20"/>
        <v>80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75.907565270421927</v>
      </c>
      <c r="K83" s="5">
        <f t="shared" si="24"/>
        <v>7.0883048782886258</v>
      </c>
      <c r="L83" s="5">
        <f t="shared" si="25"/>
        <v>76.237802508538607</v>
      </c>
      <c r="M83" s="5">
        <f t="shared" si="26"/>
        <v>5.3348518108198224</v>
      </c>
      <c r="N83" s="7">
        <f t="shared" si="27"/>
        <v>0.99854275191194986</v>
      </c>
      <c r="O83" s="7">
        <f t="shared" si="28"/>
        <v>6.7985427519119499</v>
      </c>
      <c r="P83" s="4">
        <v>10</v>
      </c>
      <c r="Q83" s="10">
        <f>P83/SUM(P71:P89)</f>
        <v>5.5555555555555552E-2</v>
      </c>
      <c r="R83" s="7">
        <f t="shared" si="29"/>
        <v>6.1741417800037848</v>
      </c>
    </row>
    <row r="84" spans="2:18" x14ac:dyDescent="0.25">
      <c r="E84" s="5">
        <f t="shared" si="20"/>
        <v>80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74.738867324752661</v>
      </c>
      <c r="K84" s="5">
        <f t="shared" si="24"/>
        <v>6.2699737668408035</v>
      </c>
      <c r="L84" s="5">
        <f t="shared" si="25"/>
        <v>75.001405720318687</v>
      </c>
      <c r="M84" s="5">
        <f t="shared" si="26"/>
        <v>4.7954140213701724</v>
      </c>
      <c r="N84" s="7">
        <f t="shared" si="27"/>
        <v>0.84780495051088256</v>
      </c>
      <c r="O84" s="7">
        <f t="shared" si="28"/>
        <v>6.6478049505108823</v>
      </c>
      <c r="P84" s="4">
        <v>10</v>
      </c>
      <c r="Q84" s="10">
        <f>P84/SUM(P71:P89)</f>
        <v>5.5555555555555552E-2</v>
      </c>
      <c r="R84" s="7">
        <f t="shared" si="29"/>
        <v>5.8430163442084604</v>
      </c>
    </row>
    <row r="85" spans="2:18" x14ac:dyDescent="0.25">
      <c r="E85" s="5">
        <f t="shared" si="20"/>
        <v>80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73.730026233159194</v>
      </c>
      <c r="K85" s="5">
        <f t="shared" si="24"/>
        <v>5.2611326752473406</v>
      </c>
      <c r="L85" s="5">
        <f t="shared" si="25"/>
        <v>73.917496476604896</v>
      </c>
      <c r="M85" s="5">
        <f t="shared" si="26"/>
        <v>4.0815207473793569</v>
      </c>
      <c r="N85" s="7">
        <f t="shared" si="27"/>
        <v>0.65775406231604494</v>
      </c>
      <c r="O85" s="7">
        <f t="shared" si="28"/>
        <v>6.4577540623160452</v>
      </c>
      <c r="P85" s="4">
        <v>10</v>
      </c>
      <c r="Q85" s="10">
        <f>P85/SUM(P71:P89)</f>
        <v>5.5555555555555552E-2</v>
      </c>
      <c r="R85" s="7">
        <f t="shared" si="29"/>
        <v>5.5131019777356736</v>
      </c>
    </row>
    <row r="86" spans="2:18" x14ac:dyDescent="0.25">
      <c r="E86" s="5">
        <f t="shared" si="20"/>
        <v>80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72.911695121711375</v>
      </c>
      <c r="K86" s="5">
        <f t="shared" si="24"/>
        <v>4.0924347295780743</v>
      </c>
      <c r="L86" s="5">
        <f t="shared" si="25"/>
        <v>73.026456216478465</v>
      </c>
      <c r="M86" s="5">
        <f t="shared" si="26"/>
        <v>3.2125637120450756</v>
      </c>
      <c r="N86" s="7">
        <f t="shared" si="27"/>
        <v>0.44714520450847117</v>
      </c>
      <c r="O86" s="7">
        <f t="shared" si="28"/>
        <v>6.2471452045084712</v>
      </c>
      <c r="P86" s="4">
        <v>10</v>
      </c>
      <c r="Q86" s="10">
        <f>P86/SUM(P71:P89)</f>
        <v>5.5555555555555552E-2</v>
      </c>
      <c r="R86" s="7">
        <f t="shared" si="29"/>
        <v>5.2054955371844525</v>
      </c>
    </row>
    <row r="87" spans="2:18" x14ac:dyDescent="0.25">
      <c r="E87" s="5">
        <f t="shared" si="20"/>
        <v>80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72.308738567135023</v>
      </c>
      <c r="K87" s="5">
        <f t="shared" si="24"/>
        <v>2.7993902255224765</v>
      </c>
      <c r="L87" s="5">
        <f t="shared" si="25"/>
        <v>72.362906649781763</v>
      </c>
      <c r="M87" s="5">
        <f t="shared" si="26"/>
        <v>2.2170651504726226</v>
      </c>
      <c r="N87" s="7">
        <f t="shared" si="27"/>
        <v>0.244023921542248</v>
      </c>
      <c r="O87" s="7">
        <f t="shared" si="28"/>
        <v>6.044023921542248</v>
      </c>
      <c r="P87" s="4">
        <v>10</v>
      </c>
      <c r="Q87" s="10">
        <f>P87/SUM(P71:P89)</f>
        <v>5.5555555555555552E-2</v>
      </c>
      <c r="R87" s="7">
        <f t="shared" si="29"/>
        <v>4.9451356229294374</v>
      </c>
    </row>
    <row r="88" spans="2:18" x14ac:dyDescent="0.25">
      <c r="E88" s="5">
        <f t="shared" si="20"/>
        <v>80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71.939477099230189</v>
      </c>
      <c r="K88" s="5">
        <f t="shared" si="24"/>
        <v>1.4212876660241787</v>
      </c>
      <c r="L88" s="5">
        <f t="shared" si="25"/>
        <v>71.953515716330756</v>
      </c>
      <c r="M88" s="5">
        <f t="shared" si="26"/>
        <v>1.1318290765038808</v>
      </c>
      <c r="N88" s="7">
        <f t="shared" si="27"/>
        <v>8.3202179799443055E-2</v>
      </c>
      <c r="O88" s="7">
        <f t="shared" si="28"/>
        <v>5.8832021797994427</v>
      </c>
      <c r="P88" s="4">
        <v>10</v>
      </c>
      <c r="Q88" s="10">
        <f>P88/SUM(P71:P89)</f>
        <v>5.5555555555555552E-2</v>
      </c>
      <c r="R88" s="7">
        <f t="shared" si="29"/>
        <v>4.7592425320655218</v>
      </c>
    </row>
    <row r="89" spans="2:18" x14ac:dyDescent="0.25">
      <c r="E89" s="5">
        <f t="shared" si="20"/>
        <v>80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71.815130540843853</v>
      </c>
      <c r="K89" s="5">
        <f t="shared" si="24"/>
        <v>1.002768017151391E-15</v>
      </c>
      <c r="L89" s="5">
        <f t="shared" si="25"/>
        <v>71.815130540843853</v>
      </c>
      <c r="M89" s="5">
        <f t="shared" si="26"/>
        <v>8.0003161981026368E-16</v>
      </c>
      <c r="N89" s="7">
        <f t="shared" si="27"/>
        <v>2.4034549922339965E-17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4.6739055082298391</v>
      </c>
    </row>
    <row r="90" spans="2:18" x14ac:dyDescent="0.25">
      <c r="R90" s="7">
        <f>SUMPRODUCT(Q71:Q89,R71:R89)</f>
        <v>6.4937112270359378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80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88.754621297468645</v>
      </c>
      <c r="K94" s="5">
        <f>I94</f>
        <v>0</v>
      </c>
      <c r="L94" s="5">
        <f>SQRT(J94^2+K94^2)</f>
        <v>88.754621297468645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7.1388781640017234</v>
      </c>
    </row>
    <row r="95" spans="2:18" x14ac:dyDescent="0.25">
      <c r="E95" s="5">
        <f t="shared" si="30"/>
        <v>80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88.621618928432923</v>
      </c>
      <c r="K95" s="5">
        <f t="shared" ref="K95:K112" si="34">I95</f>
        <v>1.5202240344695284</v>
      </c>
      <c r="L95" s="5">
        <f t="shared" ref="L95:L112" si="35">SQRT(J95^2+K95^2)</f>
        <v>88.634657006226178</v>
      </c>
      <c r="M95" s="5">
        <f t="shared" ref="M95:M112" si="36">ATAN(K95/J95)*180/PI()</f>
        <v>0.98276109118816357</v>
      </c>
      <c r="N95" s="7">
        <f t="shared" ref="N95:N112" si="37">$K$2*M95+$K$3*M95*M95+$K$4*M95*M95*M95</f>
        <v>6.6924226174020621E-2</v>
      </c>
      <c r="O95" s="7">
        <f t="shared" ref="O95:O112" si="38">N95+$E$4</f>
        <v>5.8669242261740209</v>
      </c>
      <c r="P95" s="4">
        <v>10</v>
      </c>
      <c r="Q95" s="10">
        <f>P95/SUM(P94:P112)</f>
        <v>5.5555555555555552E-2</v>
      </c>
      <c r="R95" s="7">
        <f t="shared" ref="R95:R112" si="39">O95*(L95^2/E95^2)</f>
        <v>7.2017433791442196</v>
      </c>
    </row>
    <row r="96" spans="2:18" x14ac:dyDescent="0.25">
      <c r="E96" s="5">
        <f t="shared" si="30"/>
        <v>80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88.22665303100645</v>
      </c>
      <c r="K96" s="5">
        <f t="shared" si="34"/>
        <v>2.9942568309221795</v>
      </c>
      <c r="L96" s="5">
        <f t="shared" si="35"/>
        <v>88.277448303760593</v>
      </c>
      <c r="M96" s="5">
        <f t="shared" si="36"/>
        <v>1.9437715432242009</v>
      </c>
      <c r="N96" s="7">
        <f t="shared" si="37"/>
        <v>0.19696869791719096</v>
      </c>
      <c r="O96" s="7">
        <f t="shared" si="38"/>
        <v>5.9969686979171906</v>
      </c>
      <c r="P96" s="4">
        <v>10</v>
      </c>
      <c r="Q96" s="10">
        <f>P96/SUM(P94:P112)</f>
        <v>5.5555555555555552E-2</v>
      </c>
      <c r="R96" s="7">
        <f t="shared" si="39"/>
        <v>7.3021600962896756</v>
      </c>
    </row>
    <row r="97" spans="5:18" x14ac:dyDescent="0.25">
      <c r="E97" s="5">
        <f t="shared" si="30"/>
        <v>80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87.581724444120141</v>
      </c>
      <c r="K97" s="5">
        <f t="shared" si="34"/>
        <v>4.3773106487343245</v>
      </c>
      <c r="L97" s="5">
        <f t="shared" si="35"/>
        <v>87.691044611871931</v>
      </c>
      <c r="M97" s="5">
        <f t="shared" si="36"/>
        <v>2.8612465452172784</v>
      </c>
      <c r="N97" s="7">
        <f t="shared" si="37"/>
        <v>0.37022173062315777</v>
      </c>
      <c r="O97" s="7">
        <f t="shared" si="38"/>
        <v>6.1702217306231573</v>
      </c>
      <c r="P97" s="4">
        <v>10</v>
      </c>
      <c r="Q97" s="10">
        <f>P97/SUM(P94:P112)</f>
        <v>5.5555555555555552E-2</v>
      </c>
      <c r="R97" s="7">
        <f t="shared" si="39"/>
        <v>7.4136364310706151</v>
      </c>
    </row>
    <row r="98" spans="5:18" x14ac:dyDescent="0.25">
      <c r="E98" s="5">
        <f t="shared" si="30"/>
        <v>80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86.706428996536914</v>
      </c>
      <c r="K98" s="5">
        <f t="shared" si="34"/>
        <v>5.6273620975107432</v>
      </c>
      <c r="L98" s="5">
        <f t="shared" si="35"/>
        <v>86.888848729327734</v>
      </c>
      <c r="M98" s="5">
        <f t="shared" si="36"/>
        <v>3.7133640424033274</v>
      </c>
      <c r="N98" s="7">
        <f t="shared" si="37"/>
        <v>0.56532126319085452</v>
      </c>
      <c r="O98" s="7">
        <f t="shared" si="38"/>
        <v>6.3653212631908547</v>
      </c>
      <c r="P98" s="4">
        <v>10</v>
      </c>
      <c r="Q98" s="10">
        <f>P98/SUM(P94:P112)</f>
        <v>5.5555555555555552E-2</v>
      </c>
      <c r="R98" s="7">
        <f t="shared" si="39"/>
        <v>7.5087637382821564</v>
      </c>
    </row>
    <row r="99" spans="5:18" x14ac:dyDescent="0.25">
      <c r="E99" s="5">
        <f t="shared" si="30"/>
        <v>80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85.627362097510741</v>
      </c>
      <c r="K99" s="5">
        <f t="shared" si="34"/>
        <v>6.7064289965369177</v>
      </c>
      <c r="L99" s="5">
        <f t="shared" si="35"/>
        <v>85.889588016614738</v>
      </c>
      <c r="M99" s="5">
        <f t="shared" si="36"/>
        <v>4.4783263039188936</v>
      </c>
      <c r="N99" s="7">
        <f t="shared" si="37"/>
        <v>0.76183419143412423</v>
      </c>
      <c r="O99" s="7">
        <f t="shared" si="38"/>
        <v>6.5618341914341238</v>
      </c>
      <c r="P99" s="4">
        <v>10</v>
      </c>
      <c r="Q99" s="10">
        <f>P99/SUM(P94:P112)</f>
        <v>5.5555555555555552E-2</v>
      </c>
      <c r="R99" s="7">
        <f t="shared" si="39"/>
        <v>7.5635610612385644</v>
      </c>
    </row>
    <row r="100" spans="5:18" x14ac:dyDescent="0.25">
      <c r="E100" s="5">
        <f t="shared" si="30"/>
        <v>80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84.377310648734323</v>
      </c>
      <c r="K100" s="5">
        <f t="shared" si="34"/>
        <v>7.5817244441201339</v>
      </c>
      <c r="L100" s="5">
        <f t="shared" si="35"/>
        <v>84.717253838044016</v>
      </c>
      <c r="M100" s="5">
        <f t="shared" si="36"/>
        <v>5.1345241219005624</v>
      </c>
      <c r="N100" s="7">
        <f t="shared" si="37"/>
        <v>0.94200013444651254</v>
      </c>
      <c r="O100" s="7">
        <f t="shared" si="38"/>
        <v>6.7420001344465126</v>
      </c>
      <c r="P100" s="4">
        <v>10</v>
      </c>
      <c r="Q100" s="10">
        <f>P100/SUM(P94:P112)</f>
        <v>5.5555555555555552E-2</v>
      </c>
      <c r="R100" s="7">
        <f t="shared" si="39"/>
        <v>7.5605348860458887</v>
      </c>
    </row>
    <row r="101" spans="5:18" x14ac:dyDescent="0.25">
      <c r="E101" s="5">
        <f t="shared" si="30"/>
        <v>80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82.994256830922183</v>
      </c>
      <c r="K101" s="5">
        <f t="shared" si="34"/>
        <v>8.2266530310064461</v>
      </c>
      <c r="L101" s="5">
        <f t="shared" si="35"/>
        <v>83.400986127321303</v>
      </c>
      <c r="M101" s="5">
        <f t="shared" si="36"/>
        <v>5.6608470399978943</v>
      </c>
      <c r="N101" s="7">
        <f t="shared" si="37"/>
        <v>1.0916634469131306</v>
      </c>
      <c r="O101" s="7">
        <f t="shared" si="38"/>
        <v>6.8916634469131299</v>
      </c>
      <c r="P101" s="4">
        <v>10</v>
      </c>
      <c r="Q101" s="10">
        <f>P101/SUM(P94:P112)</f>
        <v>5.5555555555555552E-2</v>
      </c>
      <c r="R101" s="7">
        <f t="shared" si="39"/>
        <v>7.4900800303004553</v>
      </c>
    </row>
    <row r="102" spans="5:18" x14ac:dyDescent="0.25">
      <c r="E102" s="5">
        <f t="shared" si="30"/>
        <v>80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81.520224034469535</v>
      </c>
      <c r="K102" s="5">
        <f t="shared" si="34"/>
        <v>8.6216189284329232</v>
      </c>
      <c r="L102" s="5">
        <f t="shared" si="35"/>
        <v>81.974869561208919</v>
      </c>
      <c r="M102" s="5">
        <f t="shared" si="36"/>
        <v>6.0371873147213932</v>
      </c>
      <c r="N102" s="7">
        <f t="shared" si="37"/>
        <v>1.2003644228266599</v>
      </c>
      <c r="O102" s="7">
        <f t="shared" si="38"/>
        <v>7.0003644228266602</v>
      </c>
      <c r="P102" s="4">
        <v>10</v>
      </c>
      <c r="Q102" s="10">
        <f>P102/SUM(P94:P112)</f>
        <v>5.5555555555555552E-2</v>
      </c>
      <c r="R102" s="7">
        <f t="shared" si="39"/>
        <v>7.3502505553793469</v>
      </c>
    </row>
    <row r="103" spans="5:18" x14ac:dyDescent="0.25">
      <c r="E103" s="5">
        <f t="shared" si="30"/>
        <v>80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80</v>
      </c>
      <c r="K103" s="5">
        <f t="shared" si="34"/>
        <v>8.7546212974686508</v>
      </c>
      <c r="L103" s="5">
        <f t="shared" si="35"/>
        <v>80.477595603137217</v>
      </c>
      <c r="M103" s="5">
        <f t="shared" si="36"/>
        <v>6.2451849612617538</v>
      </c>
      <c r="N103" s="7">
        <f t="shared" si="37"/>
        <v>1.2607575843426784</v>
      </c>
      <c r="O103" s="7">
        <f t="shared" si="38"/>
        <v>7.060757584342678</v>
      </c>
      <c r="P103" s="4">
        <v>10</v>
      </c>
      <c r="Q103" s="10">
        <f>P103/SUM(P94:P112)</f>
        <v>5.5555555555555552E-2</v>
      </c>
      <c r="R103" s="7">
        <f t="shared" si="39"/>
        <v>7.1453139008916899</v>
      </c>
    </row>
    <row r="104" spans="5:18" x14ac:dyDescent="0.25">
      <c r="E104" s="5">
        <f t="shared" si="30"/>
        <v>80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78.479775965530479</v>
      </c>
      <c r="K104" s="5">
        <f t="shared" si="34"/>
        <v>8.6216189284329232</v>
      </c>
      <c r="L104" s="5">
        <f t="shared" si="35"/>
        <v>78.951931886097427</v>
      </c>
      <c r="M104" s="5">
        <f t="shared" si="36"/>
        <v>6.2692507610630663</v>
      </c>
      <c r="N104" s="7">
        <f t="shared" si="37"/>
        <v>1.2677524818452186</v>
      </c>
      <c r="O104" s="7">
        <f t="shared" si="38"/>
        <v>7.0677524818452184</v>
      </c>
      <c r="P104" s="4">
        <v>10</v>
      </c>
      <c r="Q104" s="10">
        <f>P104/SUM(P94:P112)</f>
        <v>5.5555555555555552E-2</v>
      </c>
      <c r="R104" s="7">
        <f t="shared" si="39"/>
        <v>6.8837783861868047</v>
      </c>
    </row>
    <row r="105" spans="5:18" x14ac:dyDescent="0.25">
      <c r="E105" s="5">
        <f t="shared" si="30"/>
        <v>80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77.005743169077817</v>
      </c>
      <c r="K105" s="5">
        <f t="shared" si="34"/>
        <v>8.2266530310064461</v>
      </c>
      <c r="L105" s="5">
        <f t="shared" si="35"/>
        <v>77.443930046934881</v>
      </c>
      <c r="M105" s="5">
        <f t="shared" si="36"/>
        <v>6.0978762844320444</v>
      </c>
      <c r="N105" s="7">
        <f t="shared" si="37"/>
        <v>1.2179708664129358</v>
      </c>
      <c r="O105" s="7">
        <f t="shared" si="38"/>
        <v>7.0179708664129361</v>
      </c>
      <c r="P105" s="4">
        <v>10</v>
      </c>
      <c r="Q105" s="10">
        <f>P105/SUM(P94:P112)</f>
        <v>5.5555555555555552E-2</v>
      </c>
      <c r="R105" s="7">
        <f t="shared" si="39"/>
        <v>6.5766746091747494</v>
      </c>
    </row>
    <row r="106" spans="5:18" x14ac:dyDescent="0.25">
      <c r="E106" s="5">
        <f t="shared" si="30"/>
        <v>80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75.622689351265677</v>
      </c>
      <c r="K106" s="5">
        <f t="shared" si="34"/>
        <v>7.5817244441201348</v>
      </c>
      <c r="L106" s="5">
        <f t="shared" si="35"/>
        <v>76.0018005725167</v>
      </c>
      <c r="M106" s="5">
        <f t="shared" si="36"/>
        <v>5.7251873500195822</v>
      </c>
      <c r="N106" s="7">
        <f t="shared" si="37"/>
        <v>1.110172920005108</v>
      </c>
      <c r="O106" s="7">
        <f t="shared" si="38"/>
        <v>6.9101729200051079</v>
      </c>
      <c r="P106" s="4">
        <v>10</v>
      </c>
      <c r="Q106" s="10">
        <f>P106/SUM(P94:P112)</f>
        <v>5.5555555555555552E-2</v>
      </c>
      <c r="R106" s="7">
        <f t="shared" si="39"/>
        <v>6.2367265676569401</v>
      </c>
    </row>
    <row r="107" spans="5:18" x14ac:dyDescent="0.25">
      <c r="E107" s="5">
        <f t="shared" si="30"/>
        <v>80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74.372637902489259</v>
      </c>
      <c r="K107" s="5">
        <f t="shared" si="34"/>
        <v>6.7064289965369177</v>
      </c>
      <c r="L107" s="5">
        <f t="shared" si="35"/>
        <v>74.674396271147543</v>
      </c>
      <c r="M107" s="5">
        <f t="shared" si="36"/>
        <v>5.152616127578507</v>
      </c>
      <c r="N107" s="7">
        <f t="shared" si="37"/>
        <v>0.94708174798360811</v>
      </c>
      <c r="O107" s="7">
        <f t="shared" si="38"/>
        <v>6.747081747983608</v>
      </c>
      <c r="P107" s="4">
        <v>10</v>
      </c>
      <c r="Q107" s="10">
        <f>P107/SUM(P94:P112)</f>
        <v>5.5555555555555552E-2</v>
      </c>
      <c r="R107" s="7">
        <f t="shared" si="39"/>
        <v>5.8786748276077248</v>
      </c>
    </row>
    <row r="108" spans="5:18" x14ac:dyDescent="0.25">
      <c r="E108" s="5">
        <f t="shared" si="30"/>
        <v>80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73.293571003463086</v>
      </c>
      <c r="K108" s="5">
        <f t="shared" si="34"/>
        <v>5.627362097510745</v>
      </c>
      <c r="L108" s="5">
        <f t="shared" si="35"/>
        <v>73.509283458731829</v>
      </c>
      <c r="M108" s="5">
        <f t="shared" si="36"/>
        <v>4.390463859481077</v>
      </c>
      <c r="N108" s="7">
        <f t="shared" si="37"/>
        <v>0.73842910937641038</v>
      </c>
      <c r="O108" s="7">
        <f t="shared" si="38"/>
        <v>6.53842910937641</v>
      </c>
      <c r="P108" s="4">
        <v>10</v>
      </c>
      <c r="Q108" s="10">
        <f>P108/SUM(P94:P112)</f>
        <v>5.5555555555555552E-2</v>
      </c>
      <c r="R108" s="7">
        <f t="shared" si="39"/>
        <v>5.5204925011622388</v>
      </c>
    </row>
    <row r="109" spans="5:18" x14ac:dyDescent="0.25">
      <c r="E109" s="5">
        <f t="shared" si="30"/>
        <v>80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72.418275555879859</v>
      </c>
      <c r="K109" s="5">
        <f t="shared" si="34"/>
        <v>4.3773106487343245</v>
      </c>
      <c r="L109" s="5">
        <f t="shared" si="35"/>
        <v>72.550447848396288</v>
      </c>
      <c r="M109" s="5">
        <f t="shared" si="36"/>
        <v>3.4590253750434794</v>
      </c>
      <c r="N109" s="7">
        <f t="shared" si="37"/>
        <v>0.50413182861328487</v>
      </c>
      <c r="O109" s="7">
        <f t="shared" si="38"/>
        <v>6.3041318286132846</v>
      </c>
      <c r="P109" s="4">
        <v>10</v>
      </c>
      <c r="Q109" s="10">
        <f>P109/SUM(P94:P112)</f>
        <v>5.5555555555555552E-2</v>
      </c>
      <c r="R109" s="7">
        <f t="shared" si="39"/>
        <v>5.1847223908831719</v>
      </c>
    </row>
    <row r="110" spans="5:18" x14ac:dyDescent="0.25">
      <c r="E110" s="5">
        <f t="shared" si="30"/>
        <v>80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71.77334696899355</v>
      </c>
      <c r="K110" s="5">
        <f t="shared" si="34"/>
        <v>2.9942568309221813</v>
      </c>
      <c r="L110" s="5">
        <f t="shared" si="35"/>
        <v>71.835777361291633</v>
      </c>
      <c r="M110" s="5">
        <f t="shared" si="36"/>
        <v>2.3888931331018854</v>
      </c>
      <c r="N110" s="7">
        <f t="shared" si="37"/>
        <v>0.27566380247490985</v>
      </c>
      <c r="O110" s="7">
        <f t="shared" si="38"/>
        <v>6.0756638024749101</v>
      </c>
      <c r="P110" s="4">
        <v>10</v>
      </c>
      <c r="Q110" s="10">
        <f>P110/SUM(P94:P112)</f>
        <v>5.5555555555555552E-2</v>
      </c>
      <c r="R110" s="7">
        <f t="shared" si="39"/>
        <v>4.8988636476687928</v>
      </c>
    </row>
    <row r="111" spans="5:18" x14ac:dyDescent="0.25">
      <c r="E111" s="5">
        <f t="shared" si="30"/>
        <v>80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71.378381071567077</v>
      </c>
      <c r="K111" s="5">
        <f t="shared" si="34"/>
        <v>1.5202240344695279</v>
      </c>
      <c r="L111" s="5">
        <f t="shared" si="35"/>
        <v>71.394568179328772</v>
      </c>
      <c r="M111" s="5">
        <f t="shared" si="36"/>
        <v>1.2201068897015983</v>
      </c>
      <c r="N111" s="7">
        <f t="shared" si="37"/>
        <v>9.3548347020354264E-2</v>
      </c>
      <c r="O111" s="7">
        <f t="shared" si="38"/>
        <v>5.8935483470203538</v>
      </c>
      <c r="P111" s="4">
        <v>10</v>
      </c>
      <c r="Q111" s="10">
        <f>P111/SUM(P94:P112)</f>
        <v>5.5555555555555552E-2</v>
      </c>
      <c r="R111" s="7">
        <f t="shared" si="39"/>
        <v>4.6938285143478273</v>
      </c>
    </row>
    <row r="112" spans="5:18" x14ac:dyDescent="0.25">
      <c r="E112" s="5">
        <f t="shared" si="30"/>
        <v>80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71.245378702531355</v>
      </c>
      <c r="K112" s="5">
        <f t="shared" si="34"/>
        <v>1.0725710755903815E-15</v>
      </c>
      <c r="L112" s="5">
        <f t="shared" si="35"/>
        <v>71.245378702531355</v>
      </c>
      <c r="M112" s="5">
        <f t="shared" si="36"/>
        <v>8.6256536182819943E-16</v>
      </c>
      <c r="N112" s="7">
        <f t="shared" si="37"/>
        <v>2.5913188600042796E-17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4.6000379877358171</v>
      </c>
    </row>
    <row r="113" spans="2:18" x14ac:dyDescent="0.25">
      <c r="R113" s="7">
        <f>SUMPRODUCT(Q94:Q112,R94:R112)</f>
        <v>6.5710701999555354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80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89.20590011076132</v>
      </c>
      <c r="K117" s="5">
        <f>I117</f>
        <v>0</v>
      </c>
      <c r="L117" s="5">
        <f>SQRT(J117^2+K117^2)</f>
        <v>89.20590011076132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7.2116589319550837</v>
      </c>
    </row>
    <row r="118" spans="2:18" x14ac:dyDescent="0.25">
      <c r="E118" s="5">
        <f t="shared" si="40"/>
        <v>80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89.06604180253369</v>
      </c>
      <c r="K118" s="5">
        <f t="shared" ref="K118:K135" si="44">I118</f>
        <v>1.5985877780174951</v>
      </c>
      <c r="L118" s="5">
        <f t="shared" ref="L118:L135" si="45">SQRT(J118^2+K118^2)</f>
        <v>89.080386647424845</v>
      </c>
      <c r="M118" s="5">
        <f t="shared" ref="M118:M135" si="46">ATAN(K118/J118)*180/PI()</f>
        <v>1.0282538398813652</v>
      </c>
      <c r="N118" s="7">
        <f t="shared" ref="N118:N135" si="47">$K$2*M118+$K$3*M118*M118+$K$4*M118*M118*M118</f>
        <v>7.1731168111995314E-2</v>
      </c>
      <c r="O118" s="7">
        <f t="shared" ref="O118:O135" si="48">N118+$E$4</f>
        <v>5.871731168111995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7.2803184514414987</v>
      </c>
    </row>
    <row r="119" spans="2:18" x14ac:dyDescent="0.25">
      <c r="E119" s="5">
        <f t="shared" si="40"/>
        <v>80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88.650716401774588</v>
      </c>
      <c r="K119" s="5">
        <f t="shared" si="44"/>
        <v>3.1486032753243753</v>
      </c>
      <c r="L119" s="5">
        <f t="shared" si="45"/>
        <v>88.706613175868966</v>
      </c>
      <c r="M119" s="5">
        <f t="shared" si="46"/>
        <v>2.0341164469248607</v>
      </c>
      <c r="N119" s="7">
        <f t="shared" si="47"/>
        <v>0.21206758255110514</v>
      </c>
      <c r="O119" s="7">
        <f t="shared" si="48"/>
        <v>6.0120675825511052</v>
      </c>
      <c r="P119" s="4">
        <v>10</v>
      </c>
      <c r="Q119" s="10">
        <f>P119/SUM(P117:P135)</f>
        <v>5.5555555555555552E-2</v>
      </c>
      <c r="R119" s="7">
        <f t="shared" si="49"/>
        <v>7.3918964817662314</v>
      </c>
    </row>
    <row r="120" spans="2:18" x14ac:dyDescent="0.25">
      <c r="E120" s="5">
        <f t="shared" si="40"/>
        <v>80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87.972543360621273</v>
      </c>
      <c r="K120" s="5">
        <f t="shared" si="44"/>
        <v>4.6029500553806582</v>
      </c>
      <c r="L120" s="5">
        <f t="shared" si="45"/>
        <v>88.092880158096321</v>
      </c>
      <c r="M120" s="5">
        <f t="shared" si="46"/>
        <v>2.9951315414650428</v>
      </c>
      <c r="N120" s="7">
        <f t="shared" si="47"/>
        <v>0.39891094490747486</v>
      </c>
      <c r="O120" s="7">
        <f t="shared" si="48"/>
        <v>6.1989109449074746</v>
      </c>
      <c r="P120" s="4">
        <v>10</v>
      </c>
      <c r="Q120" s="10">
        <f>P120/SUM(P117:P135)</f>
        <v>5.5555555555555552E-2</v>
      </c>
      <c r="R120" s="7">
        <f t="shared" si="49"/>
        <v>7.5165238842948998</v>
      </c>
    </row>
    <row r="121" spans="2:18" x14ac:dyDescent="0.25">
      <c r="E121" s="5">
        <f t="shared" si="40"/>
        <v>80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87.052128623757085</v>
      </c>
      <c r="K121" s="5">
        <f t="shared" si="44"/>
        <v>5.9174385272093142</v>
      </c>
      <c r="L121" s="5">
        <f t="shared" si="45"/>
        <v>87.253018152098605</v>
      </c>
      <c r="M121" s="5">
        <f t="shared" si="46"/>
        <v>3.8887445156479732</v>
      </c>
      <c r="N121" s="7">
        <f t="shared" si="47"/>
        <v>0.60881528366797899</v>
      </c>
      <c r="O121" s="7">
        <f t="shared" si="48"/>
        <v>6.4088152836679786</v>
      </c>
      <c r="P121" s="4">
        <v>10</v>
      </c>
      <c r="Q121" s="10">
        <f>P121/SUM(P117:P135)</f>
        <v>5.5555555555555552E-2</v>
      </c>
      <c r="R121" s="7">
        <f t="shared" si="49"/>
        <v>7.6235753548819778</v>
      </c>
    </row>
    <row r="122" spans="2:18" x14ac:dyDescent="0.25">
      <c r="E122" s="5">
        <f t="shared" si="40"/>
        <v>80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85.917438527209313</v>
      </c>
      <c r="K122" s="5">
        <f t="shared" si="44"/>
        <v>7.0521286237570919</v>
      </c>
      <c r="L122" s="5">
        <f t="shared" si="45"/>
        <v>86.20637308924907</v>
      </c>
      <c r="M122" s="5">
        <f t="shared" si="46"/>
        <v>4.6923356042869226</v>
      </c>
      <c r="N122" s="7">
        <f t="shared" si="47"/>
        <v>0.8196135153960793</v>
      </c>
      <c r="O122" s="7">
        <f t="shared" si="48"/>
        <v>6.6196135153960789</v>
      </c>
      <c r="P122" s="4">
        <v>10</v>
      </c>
      <c r="Q122" s="10">
        <f>P122/SUM(P117:P135)</f>
        <v>5.5555555555555552E-2</v>
      </c>
      <c r="R122" s="7">
        <f t="shared" si="49"/>
        <v>7.6865491287262389</v>
      </c>
    </row>
    <row r="123" spans="2:18" x14ac:dyDescent="0.25">
      <c r="E123" s="5">
        <f t="shared" si="40"/>
        <v>80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84.60295005538066</v>
      </c>
      <c r="K123" s="5">
        <f t="shared" si="44"/>
        <v>7.9725433606212786</v>
      </c>
      <c r="L123" s="5">
        <f t="shared" si="45"/>
        <v>84.977765360770817</v>
      </c>
      <c r="M123" s="5">
        <f t="shared" si="46"/>
        <v>5.3833596484815729</v>
      </c>
      <c r="N123" s="7">
        <f t="shared" si="47"/>
        <v>1.0123192248719082</v>
      </c>
      <c r="O123" s="7">
        <f t="shared" si="48"/>
        <v>6.8123192248719082</v>
      </c>
      <c r="P123" s="4">
        <v>10</v>
      </c>
      <c r="Q123" s="10">
        <f>P123/SUM(P117:P135)</f>
        <v>5.5555555555555552E-2</v>
      </c>
      <c r="R123" s="7">
        <f t="shared" si="49"/>
        <v>7.6864468686438912</v>
      </c>
    </row>
    <row r="124" spans="2:18" x14ac:dyDescent="0.25">
      <c r="E124" s="5">
        <f t="shared" si="40"/>
        <v>80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83.148603275324376</v>
      </c>
      <c r="K124" s="5">
        <f t="shared" si="44"/>
        <v>8.6507164017745861</v>
      </c>
      <c r="L124" s="5">
        <f t="shared" si="45"/>
        <v>83.597399007990774</v>
      </c>
      <c r="M124" s="5">
        <f t="shared" si="46"/>
        <v>5.9396395765403271</v>
      </c>
      <c r="N124" s="7">
        <f t="shared" si="47"/>
        <v>1.1721006801939766</v>
      </c>
      <c r="O124" s="7">
        <f t="shared" si="48"/>
        <v>6.9721006801939769</v>
      </c>
      <c r="P124" s="4">
        <v>10</v>
      </c>
      <c r="Q124" s="10">
        <f>P124/SUM(P117:P135)</f>
        <v>5.5555555555555552E-2</v>
      </c>
      <c r="R124" s="7">
        <f t="shared" si="49"/>
        <v>7.6132344920293855</v>
      </c>
    </row>
    <row r="125" spans="2:18" x14ac:dyDescent="0.25">
      <c r="E125" s="5">
        <f t="shared" si="40"/>
        <v>80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81.598587778017489</v>
      </c>
      <c r="K125" s="5">
        <f t="shared" si="44"/>
        <v>9.0660418025336913</v>
      </c>
      <c r="L125" s="5">
        <f t="shared" si="45"/>
        <v>82.100685997938612</v>
      </c>
      <c r="M125" s="5">
        <f t="shared" si="46"/>
        <v>6.3398671736353123</v>
      </c>
      <c r="N125" s="7">
        <f t="shared" si="47"/>
        <v>1.2882820441972256</v>
      </c>
      <c r="O125" s="7">
        <f t="shared" si="48"/>
        <v>7.088282044197225</v>
      </c>
      <c r="P125" s="4">
        <v>10</v>
      </c>
      <c r="Q125" s="10">
        <f>P125/SUM(P117:P135)</f>
        <v>5.5555555555555552E-2</v>
      </c>
      <c r="R125" s="7">
        <f t="shared" si="49"/>
        <v>7.4654258761030103</v>
      </c>
    </row>
    <row r="126" spans="2:18" x14ac:dyDescent="0.25">
      <c r="E126" s="5">
        <f t="shared" si="40"/>
        <v>80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80</v>
      </c>
      <c r="K126" s="5">
        <f t="shared" si="44"/>
        <v>9.2059001107613181</v>
      </c>
      <c r="L126" s="5">
        <f t="shared" si="45"/>
        <v>80.527936747748086</v>
      </c>
      <c r="M126" s="5">
        <f t="shared" si="46"/>
        <v>6.5643668540118139</v>
      </c>
      <c r="N126" s="7">
        <f t="shared" si="47"/>
        <v>1.3535469683781749</v>
      </c>
      <c r="O126" s="7">
        <f t="shared" si="48"/>
        <v>7.1535469683781745</v>
      </c>
      <c r="P126" s="4">
        <v>10</v>
      </c>
      <c r="Q126" s="10">
        <f>P126/SUM(P117:P135)</f>
        <v>5.5555555555555552E-2</v>
      </c>
      <c r="R126" s="7">
        <f t="shared" si="49"/>
        <v>7.2482740102634446</v>
      </c>
    </row>
    <row r="127" spans="2:18" x14ac:dyDescent="0.25">
      <c r="E127" s="5">
        <f t="shared" si="40"/>
        <v>80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78.401412221982511</v>
      </c>
      <c r="K127" s="5">
        <f t="shared" si="44"/>
        <v>9.0660418025336913</v>
      </c>
      <c r="L127" s="5">
        <f t="shared" si="45"/>
        <v>78.923852873301342</v>
      </c>
      <c r="M127" s="5">
        <f t="shared" si="46"/>
        <v>6.5961698951673569</v>
      </c>
      <c r="N127" s="7">
        <f t="shared" si="47"/>
        <v>1.3627866590213138</v>
      </c>
      <c r="O127" s="7">
        <f t="shared" si="48"/>
        <v>7.1627866590213136</v>
      </c>
      <c r="P127" s="4">
        <v>10</v>
      </c>
      <c r="Q127" s="10">
        <f>P127/SUM(P117:P135)</f>
        <v>5.5555555555555552E-2</v>
      </c>
      <c r="R127" s="7">
        <f t="shared" si="49"/>
        <v>6.9713774723553348</v>
      </c>
    </row>
    <row r="128" spans="2:18" x14ac:dyDescent="0.25">
      <c r="E128" s="5">
        <f t="shared" si="40"/>
        <v>80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76.851396724675624</v>
      </c>
      <c r="K128" s="5">
        <f t="shared" si="44"/>
        <v>8.6507164017745879</v>
      </c>
      <c r="L128" s="5">
        <f t="shared" si="45"/>
        <v>77.336744648306833</v>
      </c>
      <c r="M128" s="5">
        <f t="shared" si="46"/>
        <v>6.4224194228760032</v>
      </c>
      <c r="N128" s="7">
        <f t="shared" si="47"/>
        <v>1.3122851242663125</v>
      </c>
      <c r="O128" s="7">
        <f t="shared" si="48"/>
        <v>7.1122851242663128</v>
      </c>
      <c r="P128" s="4">
        <v>10</v>
      </c>
      <c r="Q128" s="10">
        <f>P128/SUM(P117:P135)</f>
        <v>5.5555555555555552E-2</v>
      </c>
      <c r="R128" s="7">
        <f t="shared" si="49"/>
        <v>6.6466216721889548</v>
      </c>
    </row>
    <row r="129" spans="2:18" x14ac:dyDescent="0.25">
      <c r="E129" s="5">
        <f t="shared" si="40"/>
        <v>80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75.39704994461934</v>
      </c>
      <c r="K129" s="5">
        <f t="shared" si="44"/>
        <v>7.9725433606212794</v>
      </c>
      <c r="L129" s="5">
        <f t="shared" si="45"/>
        <v>75.817389746603709</v>
      </c>
      <c r="M129" s="5">
        <f t="shared" si="46"/>
        <v>6.036070810189643</v>
      </c>
      <c r="N129" s="7">
        <f t="shared" si="47"/>
        <v>1.2000406600859674</v>
      </c>
      <c r="O129" s="7">
        <f t="shared" si="48"/>
        <v>7.0000406600859675</v>
      </c>
      <c r="P129" s="4">
        <v>10</v>
      </c>
      <c r="Q129" s="10">
        <f>P129/SUM(P117:P135)</f>
        <v>5.5555555555555552E-2</v>
      </c>
      <c r="R129" s="7">
        <f t="shared" si="49"/>
        <v>6.2872140377092336</v>
      </c>
    </row>
    <row r="130" spans="2:18" x14ac:dyDescent="0.25">
      <c r="E130" s="5">
        <f t="shared" si="40"/>
        <v>80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74.082561472790687</v>
      </c>
      <c r="K130" s="5">
        <f t="shared" si="44"/>
        <v>7.0521286237570919</v>
      </c>
      <c r="L130" s="5">
        <f t="shared" si="45"/>
        <v>74.417460535117868</v>
      </c>
      <c r="M130" s="5">
        <f t="shared" si="46"/>
        <v>5.4377617820537747</v>
      </c>
      <c r="N130" s="7">
        <f t="shared" si="47"/>
        <v>1.0278055651766598</v>
      </c>
      <c r="O130" s="7">
        <f t="shared" si="48"/>
        <v>6.8278055651766598</v>
      </c>
      <c r="P130" s="4">
        <v>10</v>
      </c>
      <c r="Q130" s="10">
        <f>P130/SUM(P117:P135)</f>
        <v>5.5555555555555552E-2</v>
      </c>
      <c r="R130" s="7">
        <f t="shared" si="49"/>
        <v>5.9081411570487514</v>
      </c>
    </row>
    <row r="131" spans="2:18" x14ac:dyDescent="0.25">
      <c r="E131" s="5">
        <f t="shared" si="40"/>
        <v>80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72.947871376242915</v>
      </c>
      <c r="K131" s="5">
        <f t="shared" si="44"/>
        <v>5.9174385272093168</v>
      </c>
      <c r="L131" s="5">
        <f t="shared" si="45"/>
        <v>73.187485385468605</v>
      </c>
      <c r="M131" s="5">
        <f t="shared" si="46"/>
        <v>4.6376063349667946</v>
      </c>
      <c r="N131" s="7">
        <f t="shared" si="47"/>
        <v>0.80473800377321869</v>
      </c>
      <c r="O131" s="7">
        <f t="shared" si="48"/>
        <v>6.6047380037732184</v>
      </c>
      <c r="P131" s="4">
        <v>10</v>
      </c>
      <c r="Q131" s="10">
        <f>P131/SUM(P117:P135)</f>
        <v>5.5555555555555552E-2</v>
      </c>
      <c r="R131" s="7">
        <f t="shared" si="49"/>
        <v>5.5277611865490091</v>
      </c>
    </row>
    <row r="132" spans="2:18" x14ac:dyDescent="0.25">
      <c r="E132" s="5">
        <f t="shared" si="40"/>
        <v>80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72.027456639378727</v>
      </c>
      <c r="K132" s="5">
        <f t="shared" si="44"/>
        <v>4.6029500553806582</v>
      </c>
      <c r="L132" s="5">
        <f t="shared" si="45"/>
        <v>72.174383676966116</v>
      </c>
      <c r="M132" s="5">
        <f t="shared" si="46"/>
        <v>3.6565427235684016</v>
      </c>
      <c r="N132" s="7">
        <f t="shared" si="47"/>
        <v>0.55145182061480669</v>
      </c>
      <c r="O132" s="7">
        <f t="shared" si="48"/>
        <v>6.3514518206148063</v>
      </c>
      <c r="P132" s="4">
        <v>10</v>
      </c>
      <c r="Q132" s="10">
        <f>P132/SUM(P117:P135)</f>
        <v>5.5555555555555552E-2</v>
      </c>
      <c r="R132" s="7">
        <f t="shared" si="49"/>
        <v>5.1696269179450223</v>
      </c>
    </row>
    <row r="133" spans="2:18" x14ac:dyDescent="0.25">
      <c r="E133" s="5">
        <f t="shared" si="40"/>
        <v>80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71.349283598225412</v>
      </c>
      <c r="K133" s="5">
        <f t="shared" si="44"/>
        <v>3.1486032753243771</v>
      </c>
      <c r="L133" s="5">
        <f t="shared" si="45"/>
        <v>71.41872284328096</v>
      </c>
      <c r="M133" s="5">
        <f t="shared" si="46"/>
        <v>2.5267907600732897</v>
      </c>
      <c r="N133" s="7">
        <f t="shared" si="47"/>
        <v>0.30215027356258262</v>
      </c>
      <c r="O133" s="7">
        <f t="shared" si="48"/>
        <v>6.1021502735625823</v>
      </c>
      <c r="P133" s="4">
        <v>10</v>
      </c>
      <c r="Q133" s="10">
        <f>P133/SUM(P117:P135)</f>
        <v>5.5555555555555552E-2</v>
      </c>
      <c r="R133" s="7">
        <f t="shared" si="49"/>
        <v>4.8632554673488197</v>
      </c>
    </row>
    <row r="134" spans="2:18" x14ac:dyDescent="0.25">
      <c r="E134" s="5">
        <f t="shared" si="40"/>
        <v>80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70.93395819746631</v>
      </c>
      <c r="K134" s="5">
        <f t="shared" si="44"/>
        <v>1.5985877780174944</v>
      </c>
      <c r="L134" s="5">
        <f t="shared" si="45"/>
        <v>70.951969024431762</v>
      </c>
      <c r="M134" s="5">
        <f t="shared" si="46"/>
        <v>1.2910153869417231</v>
      </c>
      <c r="N134" s="7">
        <f t="shared" si="47"/>
        <v>0.10223197097464763</v>
      </c>
      <c r="O134" s="7">
        <f t="shared" si="48"/>
        <v>5.9022319709746478</v>
      </c>
      <c r="P134" s="4">
        <v>10</v>
      </c>
      <c r="Q134" s="10">
        <f>P134/SUM(P117:P135)</f>
        <v>5.5555555555555552E-2</v>
      </c>
      <c r="R134" s="7">
        <f t="shared" si="49"/>
        <v>4.6426420949562335</v>
      </c>
    </row>
    <row r="135" spans="2:18" x14ac:dyDescent="0.25">
      <c r="E135" s="5">
        <f t="shared" si="40"/>
        <v>80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70.79409988923868</v>
      </c>
      <c r="K135" s="5">
        <f t="shared" si="44"/>
        <v>1.1278594296742323E-15</v>
      </c>
      <c r="L135" s="5">
        <f t="shared" si="45"/>
        <v>70.79409988923868</v>
      </c>
      <c r="M135" s="5">
        <f t="shared" si="46"/>
        <v>9.128103232539105E-16</v>
      </c>
      <c r="N135" s="7">
        <f t="shared" si="47"/>
        <v>2.7422647731194012E-17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4.5419478998343008</v>
      </c>
    </row>
    <row r="136" spans="2:18" x14ac:dyDescent="0.25">
      <c r="R136" s="7">
        <f>SUMPRODUCT(Q117:Q135,R117:R135)</f>
        <v>6.6336493316748122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80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89.582885374756316</v>
      </c>
      <c r="K140" s="5">
        <f>I140</f>
        <v>0</v>
      </c>
      <c r="L140" s="5">
        <f>SQRT(J140^2+K140^2)</f>
        <v>89.582885374756316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7.2727408503104725</v>
      </c>
    </row>
    <row r="141" spans="2:18" x14ac:dyDescent="0.25">
      <c r="E141" s="5">
        <f t="shared" si="50"/>
        <v>80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89.437299813287325</v>
      </c>
      <c r="K141" s="5">
        <f t="shared" ref="K141:K158" si="54">I141</f>
        <v>1.664050582117514</v>
      </c>
      <c r="L141" s="5">
        <f t="shared" ref="L141:L158" si="55">SQRT(J141^2+K141^2)</f>
        <v>89.452778951979411</v>
      </c>
      <c r="M141" s="5">
        <f t="shared" ref="M141:M158" si="56">ATAN(K141/J141)*180/PI()</f>
        <v>1.0659095918498471</v>
      </c>
      <c r="N141" s="7">
        <f t="shared" ref="N141:N158" si="57">$K$2*M141+$K$3*M141*M141+$K$4*M141*M141*M141</f>
        <v>7.5817300879924651E-2</v>
      </c>
      <c r="O141" s="7">
        <f t="shared" ref="O141:O158" si="58">N141+$E$4</f>
        <v>5.8758173008799242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7.3464238896118905</v>
      </c>
    </row>
    <row r="142" spans="2:18" x14ac:dyDescent="0.25">
      <c r="E142" s="5">
        <f t="shared" si="50"/>
        <v>80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89.004966672495726</v>
      </c>
      <c r="K142" s="5">
        <f t="shared" si="54"/>
        <v>3.2775398293476115</v>
      </c>
      <c r="L142" s="5">
        <f t="shared" si="55"/>
        <v>89.065292677366955</v>
      </c>
      <c r="M142" s="5">
        <f t="shared" si="56"/>
        <v>2.1089203578233167</v>
      </c>
      <c r="N142" s="7">
        <f t="shared" si="57"/>
        <v>0.22491325865167094</v>
      </c>
      <c r="O142" s="7">
        <f t="shared" si="58"/>
        <v>6.0249132586516705</v>
      </c>
      <c r="P142" s="4">
        <v>10</v>
      </c>
      <c r="Q142" s="10">
        <f>P142/SUM(P140:P158)</f>
        <v>5.5555555555555552E-2</v>
      </c>
      <c r="R142" s="7">
        <f t="shared" si="59"/>
        <v>7.4677165203932194</v>
      </c>
    </row>
    <row r="143" spans="2:18" x14ac:dyDescent="0.25">
      <c r="E143" s="5">
        <f t="shared" si="50"/>
        <v>80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88.299022176093331</v>
      </c>
      <c r="K143" s="5">
        <f t="shared" si="54"/>
        <v>4.7914426873781597</v>
      </c>
      <c r="L143" s="5">
        <f t="shared" si="55"/>
        <v>88.428927621455699</v>
      </c>
      <c r="M143" s="5">
        <f t="shared" si="56"/>
        <v>3.1060418980778031</v>
      </c>
      <c r="N143" s="7">
        <f t="shared" si="57"/>
        <v>0.42326699220033054</v>
      </c>
      <c r="O143" s="7">
        <f t="shared" si="58"/>
        <v>6.2232669922003305</v>
      </c>
      <c r="P143" s="4">
        <v>10</v>
      </c>
      <c r="Q143" s="10">
        <f>P143/SUM(P140:P158)</f>
        <v>5.5555555555555552E-2</v>
      </c>
      <c r="R143" s="7">
        <f t="shared" si="59"/>
        <v>7.603738564463244</v>
      </c>
    </row>
    <row r="144" spans="2:18" x14ac:dyDescent="0.25">
      <c r="E144" s="5">
        <f t="shared" si="50"/>
        <v>80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87.340916090378201</v>
      </c>
      <c r="K144" s="5">
        <f t="shared" si="54"/>
        <v>6.1597599839397112</v>
      </c>
      <c r="L144" s="5">
        <f t="shared" si="55"/>
        <v>87.557856680975419</v>
      </c>
      <c r="M144" s="5">
        <f t="shared" si="56"/>
        <v>4.0341327880868389</v>
      </c>
      <c r="N144" s="7">
        <f t="shared" si="57"/>
        <v>0.64561895547966497</v>
      </c>
      <c r="O144" s="7">
        <f t="shared" si="58"/>
        <v>6.4456189554796648</v>
      </c>
      <c r="P144" s="4">
        <v>10</v>
      </c>
      <c r="Q144" s="10">
        <f>P144/SUM(P140:P158)</f>
        <v>5.5555555555555552E-2</v>
      </c>
      <c r="R144" s="7">
        <f t="shared" si="59"/>
        <v>7.7210239179463507</v>
      </c>
    </row>
    <row r="145" spans="5:18" x14ac:dyDescent="0.25">
      <c r="E145" s="5">
        <f t="shared" si="50"/>
        <v>80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86.159759983939708</v>
      </c>
      <c r="K145" s="5">
        <f t="shared" si="54"/>
        <v>7.3409160903782054</v>
      </c>
      <c r="L145" s="5">
        <f t="shared" si="55"/>
        <v>86.471921972025527</v>
      </c>
      <c r="M145" s="5">
        <f t="shared" si="56"/>
        <v>4.8699087016179012</v>
      </c>
      <c r="N145" s="7">
        <f t="shared" si="57"/>
        <v>0.8683142692012793</v>
      </c>
      <c r="O145" s="7">
        <f t="shared" si="58"/>
        <v>6.6683142692012787</v>
      </c>
      <c r="P145" s="4">
        <v>10</v>
      </c>
      <c r="Q145" s="10">
        <f>P145/SUM(P140:P158)</f>
        <v>5.5555555555555552E-2</v>
      </c>
      <c r="R145" s="7">
        <f t="shared" si="59"/>
        <v>7.7908763076630114</v>
      </c>
    </row>
    <row r="146" spans="5:18" x14ac:dyDescent="0.25">
      <c r="E146" s="5">
        <f t="shared" si="50"/>
        <v>80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84.791442687378165</v>
      </c>
      <c r="K146" s="5">
        <f t="shared" si="54"/>
        <v>8.2990221760933345</v>
      </c>
      <c r="L146" s="5">
        <f t="shared" si="55"/>
        <v>85.196610977703941</v>
      </c>
      <c r="M146" s="5">
        <f t="shared" si="56"/>
        <v>5.5900598698576305</v>
      </c>
      <c r="N146" s="7">
        <f t="shared" si="57"/>
        <v>1.0713438901784205</v>
      </c>
      <c r="O146" s="7">
        <f t="shared" si="58"/>
        <v>6.8713438901784203</v>
      </c>
      <c r="P146" s="4">
        <v>10</v>
      </c>
      <c r="Q146" s="10">
        <f>P146/SUM(P140:P158)</f>
        <v>5.5555555555555552E-2</v>
      </c>
      <c r="R146" s="7">
        <f t="shared" si="59"/>
        <v>7.7930300161290971</v>
      </c>
    </row>
    <row r="147" spans="5:18" x14ac:dyDescent="0.25">
      <c r="E147" s="5">
        <f t="shared" si="50"/>
        <v>80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83.277539829347617</v>
      </c>
      <c r="K147" s="5">
        <f t="shared" si="54"/>
        <v>9.0049666724957191</v>
      </c>
      <c r="L147" s="5">
        <f t="shared" si="55"/>
        <v>83.762987439568661</v>
      </c>
      <c r="M147" s="5">
        <f t="shared" si="56"/>
        <v>6.1715280023240906</v>
      </c>
      <c r="N147" s="7">
        <f t="shared" si="57"/>
        <v>1.2393559727662109</v>
      </c>
      <c r="O147" s="7">
        <f t="shared" si="58"/>
        <v>7.0393559727662112</v>
      </c>
      <c r="P147" s="4">
        <v>10</v>
      </c>
      <c r="Q147" s="10">
        <f>P147/SUM(P140:P158)</f>
        <v>5.5555555555555552E-2</v>
      </c>
      <c r="R147" s="7">
        <f t="shared" si="59"/>
        <v>7.717155832470147</v>
      </c>
    </row>
    <row r="148" spans="5:18" x14ac:dyDescent="0.25">
      <c r="E148" s="5">
        <f t="shared" si="50"/>
        <v>80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81.664050582117511</v>
      </c>
      <c r="K148" s="5">
        <f t="shared" si="54"/>
        <v>9.4372998132873231</v>
      </c>
      <c r="L148" s="5">
        <f t="shared" si="55"/>
        <v>82.207540926879204</v>
      </c>
      <c r="M148" s="5">
        <f t="shared" si="56"/>
        <v>6.5920011721190077</v>
      </c>
      <c r="N148" s="7">
        <f t="shared" si="57"/>
        <v>1.361575670742313</v>
      </c>
      <c r="O148" s="7">
        <f t="shared" si="58"/>
        <v>7.1615756707423124</v>
      </c>
      <c r="P148" s="4">
        <v>10</v>
      </c>
      <c r="Q148" s="10">
        <f>P148/SUM(P140:P158)</f>
        <v>5.5555555555555552E-2</v>
      </c>
      <c r="R148" s="7">
        <f t="shared" si="59"/>
        <v>7.5622655892097779</v>
      </c>
    </row>
    <row r="149" spans="5:18" x14ac:dyDescent="0.25">
      <c r="E149" s="5">
        <f t="shared" si="50"/>
        <v>80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80</v>
      </c>
      <c r="K149" s="5">
        <f t="shared" si="54"/>
        <v>9.5828853747563212</v>
      </c>
      <c r="L149" s="5">
        <f t="shared" si="55"/>
        <v>80.571903862982651</v>
      </c>
      <c r="M149" s="5">
        <f t="shared" si="56"/>
        <v>6.8306896611899734</v>
      </c>
      <c r="N149" s="7">
        <f t="shared" si="57"/>
        <v>1.4308111454208026</v>
      </c>
      <c r="O149" s="7">
        <f t="shared" si="58"/>
        <v>7.2308111454208026</v>
      </c>
      <c r="P149" s="4">
        <v>10</v>
      </c>
      <c r="Q149" s="10">
        <f>P149/SUM(P140:P158)</f>
        <v>5.5555555555555552E-2</v>
      </c>
      <c r="R149" s="7">
        <f t="shared" si="59"/>
        <v>7.3345638989803152</v>
      </c>
    </row>
    <row r="150" spans="5:18" x14ac:dyDescent="0.25">
      <c r="E150" s="5">
        <f t="shared" si="50"/>
        <v>80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78.335949417882489</v>
      </c>
      <c r="K150" s="5">
        <f t="shared" si="54"/>
        <v>9.4372998132873231</v>
      </c>
      <c r="L150" s="5">
        <f t="shared" si="55"/>
        <v>78.902367511798502</v>
      </c>
      <c r="M150" s="5">
        <f t="shared" si="56"/>
        <v>6.8694397878864164</v>
      </c>
      <c r="N150" s="7">
        <f t="shared" si="57"/>
        <v>1.4420253911251049</v>
      </c>
      <c r="O150" s="7">
        <f t="shared" si="58"/>
        <v>7.2420253911251047</v>
      </c>
      <c r="P150" s="4">
        <v>10</v>
      </c>
      <c r="Q150" s="10">
        <f>P150/SUM(P140:P158)</f>
        <v>5.5555555555555552E-2</v>
      </c>
      <c r="R150" s="7">
        <f t="shared" si="59"/>
        <v>7.0446616403578775</v>
      </c>
    </row>
    <row r="151" spans="5:18" x14ac:dyDescent="0.25">
      <c r="E151" s="5">
        <f t="shared" si="50"/>
        <v>80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76.722460170652383</v>
      </c>
      <c r="K151" s="5">
        <f t="shared" si="54"/>
        <v>9.0049666724957191</v>
      </c>
      <c r="L151" s="5">
        <f t="shared" si="55"/>
        <v>77.249112094638988</v>
      </c>
      <c r="M151" s="5">
        <f t="shared" si="56"/>
        <v>6.6942166710971263</v>
      </c>
      <c r="N151" s="7">
        <f t="shared" si="57"/>
        <v>1.3912532829891484</v>
      </c>
      <c r="O151" s="7">
        <f t="shared" si="58"/>
        <v>7.1912532829891482</v>
      </c>
      <c r="P151" s="4">
        <v>10</v>
      </c>
      <c r="Q151" s="10">
        <f>P151/SUM(P140:P158)</f>
        <v>5.5555555555555552E-2</v>
      </c>
      <c r="R151" s="7">
        <f t="shared" si="59"/>
        <v>6.705197956125069</v>
      </c>
    </row>
    <row r="152" spans="5:18" x14ac:dyDescent="0.25">
      <c r="E152" s="5">
        <f t="shared" si="50"/>
        <v>80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75.208557312621835</v>
      </c>
      <c r="K152" s="5">
        <f t="shared" si="54"/>
        <v>8.2990221760933345</v>
      </c>
      <c r="L152" s="5">
        <f t="shared" si="55"/>
        <v>75.665057074750237</v>
      </c>
      <c r="M152" s="5">
        <f t="shared" si="56"/>
        <v>6.2969292746274057</v>
      </c>
      <c r="N152" s="7">
        <f t="shared" si="57"/>
        <v>1.2757985129668956</v>
      </c>
      <c r="O152" s="7">
        <f t="shared" si="58"/>
        <v>7.0757985129668954</v>
      </c>
      <c r="P152" s="4">
        <v>10</v>
      </c>
      <c r="Q152" s="10">
        <f>P152/SUM(P140:P158)</f>
        <v>5.5555555555555552E-2</v>
      </c>
      <c r="R152" s="7">
        <f t="shared" si="59"/>
        <v>6.3297449604159928</v>
      </c>
    </row>
    <row r="153" spans="5:18" x14ac:dyDescent="0.25">
      <c r="E153" s="5">
        <f t="shared" si="50"/>
        <v>80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73.840240016060292</v>
      </c>
      <c r="K153" s="5">
        <f t="shared" si="54"/>
        <v>7.3409160903782054</v>
      </c>
      <c r="L153" s="5">
        <f t="shared" si="55"/>
        <v>74.204245799518546</v>
      </c>
      <c r="M153" s="5">
        <f t="shared" si="56"/>
        <v>5.6774731477115497</v>
      </c>
      <c r="N153" s="7">
        <f t="shared" si="57"/>
        <v>1.0964429117704872</v>
      </c>
      <c r="O153" s="7">
        <f t="shared" si="58"/>
        <v>6.8964429117704871</v>
      </c>
      <c r="P153" s="4">
        <v>10</v>
      </c>
      <c r="Q153" s="10">
        <f>P153/SUM(P140:P158)</f>
        <v>5.5555555555555552E-2</v>
      </c>
      <c r="R153" s="7">
        <f t="shared" si="59"/>
        <v>5.9333870882371462</v>
      </c>
    </row>
    <row r="154" spans="5:18" x14ac:dyDescent="0.25">
      <c r="E154" s="5">
        <f t="shared" si="50"/>
        <v>80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72.659083909621799</v>
      </c>
      <c r="K154" s="5">
        <f t="shared" si="54"/>
        <v>6.1597599839397139</v>
      </c>
      <c r="L154" s="5">
        <f t="shared" si="55"/>
        <v>72.919716933386454</v>
      </c>
      <c r="M154" s="5">
        <f t="shared" si="56"/>
        <v>4.845731045010031</v>
      </c>
      <c r="N154" s="7">
        <f t="shared" si="57"/>
        <v>0.86164580334714724</v>
      </c>
      <c r="O154" s="7">
        <f t="shared" si="58"/>
        <v>6.6616458033471471</v>
      </c>
      <c r="P154" s="4">
        <v>10</v>
      </c>
      <c r="Q154" s="10">
        <f>P154/SUM(P140:P158)</f>
        <v>5.5555555555555552E-2</v>
      </c>
      <c r="R154" s="7">
        <f t="shared" si="59"/>
        <v>5.5346672014314739</v>
      </c>
    </row>
    <row r="155" spans="5:18" x14ac:dyDescent="0.25">
      <c r="E155" s="5">
        <f t="shared" si="50"/>
        <v>80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71.700977823906669</v>
      </c>
      <c r="K155" s="5">
        <f t="shared" si="54"/>
        <v>4.7914426873781597</v>
      </c>
      <c r="L155" s="5">
        <f t="shared" si="55"/>
        <v>71.860894399741412</v>
      </c>
      <c r="M155" s="5">
        <f t="shared" si="56"/>
        <v>3.8231261948636304</v>
      </c>
      <c r="N155" s="7">
        <f t="shared" si="57"/>
        <v>0.59242336147057006</v>
      </c>
      <c r="O155" s="7">
        <f t="shared" si="58"/>
        <v>6.3924233614705699</v>
      </c>
      <c r="P155" s="4">
        <v>10</v>
      </c>
      <c r="Q155" s="10">
        <f>P155/SUM(P140:P158)</f>
        <v>5.5555555555555552E-2</v>
      </c>
      <c r="R155" s="7">
        <f t="shared" si="59"/>
        <v>5.1578747577531576</v>
      </c>
    </row>
    <row r="156" spans="5:18" x14ac:dyDescent="0.25">
      <c r="E156" s="5">
        <f t="shared" si="50"/>
        <v>80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70.995033327504274</v>
      </c>
      <c r="K156" s="5">
        <f t="shared" si="54"/>
        <v>3.2775398293476132</v>
      </c>
      <c r="L156" s="5">
        <f t="shared" si="55"/>
        <v>71.070648122177715</v>
      </c>
      <c r="M156" s="5">
        <f t="shared" si="56"/>
        <v>2.6432265842928699</v>
      </c>
      <c r="N156" s="7">
        <f t="shared" si="57"/>
        <v>0.32524644574732647</v>
      </c>
      <c r="O156" s="7">
        <f t="shared" si="58"/>
        <v>6.1252464457473259</v>
      </c>
      <c r="P156" s="4">
        <v>10</v>
      </c>
      <c r="Q156" s="10">
        <f>P156/SUM(P140:P158)</f>
        <v>5.5555555555555552E-2</v>
      </c>
      <c r="R156" s="7">
        <f t="shared" si="59"/>
        <v>4.8341947783899988</v>
      </c>
    </row>
    <row r="157" spans="5:18" x14ac:dyDescent="0.25">
      <c r="E157" s="5">
        <f t="shared" si="50"/>
        <v>80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70.562700186712675</v>
      </c>
      <c r="K157" s="5">
        <f t="shared" si="54"/>
        <v>1.6640505821175133</v>
      </c>
      <c r="L157" s="5">
        <f t="shared" si="55"/>
        <v>70.582318763127546</v>
      </c>
      <c r="M157" s="5">
        <f t="shared" si="56"/>
        <v>1.3509319549172736</v>
      </c>
      <c r="N157" s="7">
        <f t="shared" si="57"/>
        <v>0.10982496308977731</v>
      </c>
      <c r="O157" s="7">
        <f t="shared" si="58"/>
        <v>5.9098249630897772</v>
      </c>
      <c r="P157" s="4">
        <v>10</v>
      </c>
      <c r="Q157" s="10">
        <f>P157/SUM(P140:P158)</f>
        <v>5.5555555555555552E-2</v>
      </c>
      <c r="R157" s="7">
        <f t="shared" si="59"/>
        <v>4.6003035291980092</v>
      </c>
    </row>
    <row r="158" spans="5:18" x14ac:dyDescent="0.25">
      <c r="E158" s="5">
        <f t="shared" si="50"/>
        <v>80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70.417114625243684</v>
      </c>
      <c r="K158" s="5">
        <f t="shared" si="54"/>
        <v>1.1740457210449119E-15</v>
      </c>
      <c r="L158" s="5">
        <f t="shared" si="55"/>
        <v>70.417114625243684</v>
      </c>
      <c r="M158" s="5">
        <f t="shared" si="56"/>
        <v>9.5527720965653304E-16</v>
      </c>
      <c r="N158" s="7">
        <f t="shared" si="57"/>
        <v>2.8698437932501602E-17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4.493704091631141</v>
      </c>
    </row>
    <row r="159" spans="5:18" x14ac:dyDescent="0.25">
      <c r="R159" s="7">
        <f>SUMPRODUCT(Q140:Q158,R140:R158)</f>
        <v>6.6866693844303668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80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89.908466076193378</v>
      </c>
      <c r="K163" s="5">
        <f>I163</f>
        <v>0</v>
      </c>
      <c r="L163" s="5">
        <f>SQRT(J163^2+K163^2)</f>
        <v>89.908466076193378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7.3257011216577013</v>
      </c>
    </row>
    <row r="164" spans="2:18" x14ac:dyDescent="0.25">
      <c r="E164" s="5">
        <f t="shared" si="60"/>
        <v>80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89.757934212293691</v>
      </c>
      <c r="K164" s="5">
        <f t="shared" ref="K164:K181" si="64">I164</f>
        <v>1.7205870776055801</v>
      </c>
      <c r="L164" s="5">
        <f t="shared" ref="L164:L181" si="65">SQRT(J164^2+K164^2)</f>
        <v>89.774423829674703</v>
      </c>
      <c r="M164" s="5">
        <f t="shared" ref="M164:M181" si="66">ATAN(K164/J164)*180/PI()</f>
        <v>1.0981793019135919</v>
      </c>
      <c r="N164" s="7">
        <f t="shared" ref="N164:N181" si="67">$K$2*M164+$K$3*M164*M164+$K$4*M164*M164*M164</f>
        <v>7.9395738107377781E-2</v>
      </c>
      <c r="O164" s="7">
        <f t="shared" ref="O164:O181" si="68">N164+$E$4</f>
        <v>5.8793957381073776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7.4038561509411815</v>
      </c>
    </row>
    <row r="165" spans="2:18" x14ac:dyDescent="0.25">
      <c r="E165" s="5">
        <f t="shared" si="60"/>
        <v>80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89.310912455106418</v>
      </c>
      <c r="K165" s="5">
        <f t="shared" si="64"/>
        <v>3.3888949875171859</v>
      </c>
      <c r="L165" s="5">
        <f t="shared" si="65"/>
        <v>89.375184994494433</v>
      </c>
      <c r="M165" s="5">
        <f t="shared" si="66"/>
        <v>2.1730409605567687</v>
      </c>
      <c r="N165" s="7">
        <f t="shared" si="67"/>
        <v>0.23616810153106832</v>
      </c>
      <c r="O165" s="7">
        <f t="shared" si="68"/>
        <v>6.036168101531068</v>
      </c>
      <c r="P165" s="4">
        <v>10</v>
      </c>
      <c r="Q165" s="10">
        <f>P165/SUM(P163:P181)</f>
        <v>5.5555555555555552E-2</v>
      </c>
      <c r="R165" s="7">
        <f t="shared" si="69"/>
        <v>7.5338203424912873</v>
      </c>
    </row>
    <row r="166" spans="2:18" x14ac:dyDescent="0.25">
      <c r="E166" s="5">
        <f t="shared" si="60"/>
        <v>80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88.580983334519786</v>
      </c>
      <c r="K166" s="5">
        <f t="shared" si="64"/>
        <v>4.9542330380966888</v>
      </c>
      <c r="L166" s="5">
        <f t="shared" si="65"/>
        <v>88.71941745472769</v>
      </c>
      <c r="M166" s="5">
        <f t="shared" si="66"/>
        <v>3.2011523921719451</v>
      </c>
      <c r="N166" s="7">
        <f t="shared" si="67"/>
        <v>0.44456492006834353</v>
      </c>
      <c r="O166" s="7">
        <f t="shared" si="68"/>
        <v>6.2445649200683437</v>
      </c>
      <c r="P166" s="4">
        <v>10</v>
      </c>
      <c r="Q166" s="10">
        <f>P166/SUM(P163:P181)</f>
        <v>5.5555555555555552E-2</v>
      </c>
      <c r="R166" s="7">
        <f t="shared" si="69"/>
        <v>7.6799708923990684</v>
      </c>
    </row>
    <row r="167" spans="2:18" x14ac:dyDescent="0.25">
      <c r="E167" s="5">
        <f t="shared" si="60"/>
        <v>80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87.590325377500847</v>
      </c>
      <c r="K167" s="5">
        <f t="shared" si="64"/>
        <v>6.3690392247765049</v>
      </c>
      <c r="L167" s="5">
        <f t="shared" si="65"/>
        <v>87.821579127132594</v>
      </c>
      <c r="M167" s="5">
        <f t="shared" si="66"/>
        <v>4.1588834187637831</v>
      </c>
      <c r="N167" s="7">
        <f t="shared" si="67"/>
        <v>0.67770669466879807</v>
      </c>
      <c r="O167" s="7">
        <f t="shared" si="68"/>
        <v>6.4777066946687976</v>
      </c>
      <c r="P167" s="4">
        <v>10</v>
      </c>
      <c r="Q167" s="10">
        <f>P167/SUM(P163:P181)</f>
        <v>5.5555555555555552E-2</v>
      </c>
      <c r="R167" s="7">
        <f t="shared" si="69"/>
        <v>7.8062739738025204</v>
      </c>
    </row>
    <row r="168" spans="2:18" x14ac:dyDescent="0.25">
      <c r="E168" s="5">
        <f t="shared" si="60"/>
        <v>80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86.3690392247765</v>
      </c>
      <c r="K168" s="5">
        <f t="shared" si="64"/>
        <v>7.5903253775008421</v>
      </c>
      <c r="L168" s="5">
        <f t="shared" si="65"/>
        <v>86.701926022132369</v>
      </c>
      <c r="M168" s="5">
        <f t="shared" si="66"/>
        <v>5.0223918660042033</v>
      </c>
      <c r="N168" s="7">
        <f t="shared" si="67"/>
        <v>0.9106247057527046</v>
      </c>
      <c r="O168" s="7">
        <f t="shared" si="68"/>
        <v>6.7106247057527044</v>
      </c>
      <c r="P168" s="4">
        <v>10</v>
      </c>
      <c r="Q168" s="10">
        <f>P168/SUM(P163:P181)</f>
        <v>5.5555555555555552E-2</v>
      </c>
      <c r="R168" s="7">
        <f t="shared" si="69"/>
        <v>7.8820732705732217</v>
      </c>
    </row>
    <row r="169" spans="2:18" x14ac:dyDescent="0.25">
      <c r="E169" s="5">
        <f t="shared" si="60"/>
        <v>80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84.954233038096689</v>
      </c>
      <c r="K169" s="5">
        <f t="shared" si="64"/>
        <v>8.5809833345197841</v>
      </c>
      <c r="L169" s="5">
        <f t="shared" si="65"/>
        <v>85.3865035358548</v>
      </c>
      <c r="M169" s="5">
        <f t="shared" si="66"/>
        <v>5.7677204402062108</v>
      </c>
      <c r="N169" s="7">
        <f t="shared" si="67"/>
        <v>1.1224283273761324</v>
      </c>
      <c r="O169" s="7">
        <f t="shared" si="68"/>
        <v>6.9224283273761325</v>
      </c>
      <c r="P169" s="4">
        <v>10</v>
      </c>
      <c r="Q169" s="10">
        <f>P169/SUM(P163:P181)</f>
        <v>5.5555555555555552E-2</v>
      </c>
      <c r="R169" s="7">
        <f t="shared" si="69"/>
        <v>7.8860032947533796</v>
      </c>
    </row>
    <row r="170" spans="2:18" x14ac:dyDescent="0.25">
      <c r="E170" s="5">
        <f t="shared" si="60"/>
        <v>80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83.38889498751719</v>
      </c>
      <c r="K170" s="5">
        <f t="shared" si="64"/>
        <v>9.310912455106422</v>
      </c>
      <c r="L170" s="5">
        <f t="shared" si="65"/>
        <v>83.907096827299569</v>
      </c>
      <c r="M170" s="5">
        <f t="shared" si="66"/>
        <v>6.3710575027039988</v>
      </c>
      <c r="N170" s="7">
        <f t="shared" si="67"/>
        <v>1.2973509144496083</v>
      </c>
      <c r="O170" s="7">
        <f t="shared" si="68"/>
        <v>7.0973509144496081</v>
      </c>
      <c r="P170" s="4">
        <v>10</v>
      </c>
      <c r="Q170" s="10">
        <f>P170/SUM(P163:P181)</f>
        <v>5.5555555555555552E-2</v>
      </c>
      <c r="R170" s="7">
        <f t="shared" si="69"/>
        <v>7.8075305861580526</v>
      </c>
    </row>
    <row r="171" spans="2:18" x14ac:dyDescent="0.25">
      <c r="E171" s="5">
        <f t="shared" si="60"/>
        <v>80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81.720587077605586</v>
      </c>
      <c r="K171" s="5">
        <f t="shared" si="64"/>
        <v>9.7579342122936907</v>
      </c>
      <c r="L171" s="5">
        <f t="shared" si="65"/>
        <v>82.301103470123465</v>
      </c>
      <c r="M171" s="5">
        <f t="shared" si="66"/>
        <v>6.8092244974554905</v>
      </c>
      <c r="N171" s="7">
        <f t="shared" si="67"/>
        <v>1.4245954428455012</v>
      </c>
      <c r="O171" s="7">
        <f t="shared" si="68"/>
        <v>7.2245954428455015</v>
      </c>
      <c r="P171" s="4">
        <v>10</v>
      </c>
      <c r="Q171" s="10">
        <f>P171/SUM(P163:P181)</f>
        <v>5.5555555555555552E-2</v>
      </c>
      <c r="R171" s="7">
        <f t="shared" si="69"/>
        <v>7.6461862949500139</v>
      </c>
    </row>
    <row r="172" spans="2:18" x14ac:dyDescent="0.25">
      <c r="E172" s="5">
        <f t="shared" si="60"/>
        <v>80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80</v>
      </c>
      <c r="K172" s="5">
        <f t="shared" si="64"/>
        <v>9.9084660761933794</v>
      </c>
      <c r="L172" s="5">
        <f t="shared" si="65"/>
        <v>80.611275265827885</v>
      </c>
      <c r="M172" s="5">
        <f t="shared" si="66"/>
        <v>7.0604595004124109</v>
      </c>
      <c r="N172" s="7">
        <f t="shared" si="67"/>
        <v>1.4971569320132145</v>
      </c>
      <c r="O172" s="7">
        <f t="shared" si="68"/>
        <v>7.2971569320132144</v>
      </c>
      <c r="P172" s="4">
        <v>10</v>
      </c>
      <c r="Q172" s="10">
        <f>P172/SUM(P163:P181)</f>
        <v>5.5555555555555552E-2</v>
      </c>
      <c r="R172" s="7">
        <f t="shared" si="69"/>
        <v>7.409097257638309</v>
      </c>
    </row>
    <row r="173" spans="2:18" x14ac:dyDescent="0.25">
      <c r="E173" s="5">
        <f t="shared" si="60"/>
        <v>80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78.279412922394414</v>
      </c>
      <c r="K173" s="5">
        <f t="shared" si="64"/>
        <v>9.7579342122936907</v>
      </c>
      <c r="L173" s="5">
        <f t="shared" si="65"/>
        <v>78.885256972175611</v>
      </c>
      <c r="M173" s="5">
        <f t="shared" si="66"/>
        <v>7.105562673984557</v>
      </c>
      <c r="N173" s="7">
        <f t="shared" si="67"/>
        <v>1.5101319982726742</v>
      </c>
      <c r="O173" s="7">
        <f t="shared" si="68"/>
        <v>7.3101319982726736</v>
      </c>
      <c r="P173" s="4">
        <v>10</v>
      </c>
      <c r="Q173" s="10">
        <f>P173/SUM(P163:P181)</f>
        <v>5.5555555555555552E-2</v>
      </c>
      <c r="R173" s="7">
        <f t="shared" si="69"/>
        <v>7.1078283985651796</v>
      </c>
    </row>
    <row r="174" spans="2:18" x14ac:dyDescent="0.25">
      <c r="E174" s="5">
        <f t="shared" si="60"/>
        <v>80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76.61110501248281</v>
      </c>
      <c r="K174" s="5">
        <f t="shared" si="64"/>
        <v>9.3109124551064237</v>
      </c>
      <c r="L174" s="5">
        <f t="shared" si="65"/>
        <v>77.174830754465049</v>
      </c>
      <c r="M174" s="5">
        <f t="shared" si="66"/>
        <v>6.9294447318867238</v>
      </c>
      <c r="N174" s="7">
        <f t="shared" si="67"/>
        <v>1.459372246355007</v>
      </c>
      <c r="O174" s="7">
        <f t="shared" si="68"/>
        <v>7.2593722463550066</v>
      </c>
      <c r="P174" s="4">
        <v>10</v>
      </c>
      <c r="Q174" s="10">
        <f>P174/SUM(P163:P181)</f>
        <v>5.5555555555555552E-2</v>
      </c>
      <c r="R174" s="7">
        <f t="shared" si="69"/>
        <v>6.7557016894108006</v>
      </c>
    </row>
    <row r="175" spans="2:18" x14ac:dyDescent="0.25">
      <c r="E175" s="5">
        <f t="shared" si="60"/>
        <v>80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75.045766961903311</v>
      </c>
      <c r="K175" s="5">
        <f t="shared" si="64"/>
        <v>8.5809833345197841</v>
      </c>
      <c r="L175" s="5">
        <f t="shared" si="65"/>
        <v>75.534762949833933</v>
      </c>
      <c r="M175" s="5">
        <f t="shared" si="66"/>
        <v>6.5230606365950363</v>
      </c>
      <c r="N175" s="7">
        <f t="shared" si="67"/>
        <v>1.3415429847303799</v>
      </c>
      <c r="O175" s="7">
        <f t="shared" si="68"/>
        <v>7.1415429847303802</v>
      </c>
      <c r="P175" s="4">
        <v>10</v>
      </c>
      <c r="Q175" s="10">
        <f>P175/SUM(P163:P181)</f>
        <v>5.5555555555555552E-2</v>
      </c>
      <c r="R175" s="7">
        <f t="shared" si="69"/>
        <v>6.3665744461211418</v>
      </c>
    </row>
    <row r="176" spans="2:18" x14ac:dyDescent="0.25">
      <c r="E176" s="5">
        <f t="shared" si="60"/>
        <v>80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73.6309607752235</v>
      </c>
      <c r="K176" s="5">
        <f t="shared" si="64"/>
        <v>7.5903253775008421</v>
      </c>
      <c r="L176" s="5">
        <f t="shared" si="65"/>
        <v>74.021155246448529</v>
      </c>
      <c r="M176" s="5">
        <f t="shared" si="66"/>
        <v>5.8856064531252441</v>
      </c>
      <c r="N176" s="7">
        <f t="shared" si="67"/>
        <v>1.1564676659715618</v>
      </c>
      <c r="O176" s="7">
        <f t="shared" si="68"/>
        <v>6.9564676659715614</v>
      </c>
      <c r="P176" s="4">
        <v>10</v>
      </c>
      <c r="Q176" s="10">
        <f>P176/SUM(P163:P181)</f>
        <v>5.5555555555555552E-2</v>
      </c>
      <c r="R176" s="7">
        <f t="shared" si="69"/>
        <v>5.9555313419993343</v>
      </c>
    </row>
    <row r="177" spans="2:18" x14ac:dyDescent="0.25">
      <c r="E177" s="5">
        <f t="shared" si="60"/>
        <v>80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72.409674622499153</v>
      </c>
      <c r="K177" s="5">
        <f t="shared" si="64"/>
        <v>6.3690392247765075</v>
      </c>
      <c r="L177" s="5">
        <f t="shared" si="65"/>
        <v>72.689240191261732</v>
      </c>
      <c r="M177" s="5">
        <f t="shared" si="66"/>
        <v>5.0267084636677479</v>
      </c>
      <c r="N177" s="7">
        <f t="shared" si="67"/>
        <v>0.91182857683230711</v>
      </c>
      <c r="O177" s="7">
        <f t="shared" si="68"/>
        <v>6.7118285768323069</v>
      </c>
      <c r="P177" s="4">
        <v>10</v>
      </c>
      <c r="Q177" s="10">
        <f>P177/SUM(P163:P181)</f>
        <v>5.5555555555555552E-2</v>
      </c>
      <c r="R177" s="7">
        <f t="shared" si="69"/>
        <v>5.5411657406084895</v>
      </c>
    </row>
    <row r="178" spans="2:18" x14ac:dyDescent="0.25">
      <c r="E178" s="5">
        <f t="shared" si="60"/>
        <v>80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71.419016665480214</v>
      </c>
      <c r="K178" s="5">
        <f t="shared" si="64"/>
        <v>4.9542330380966888</v>
      </c>
      <c r="L178" s="5">
        <f t="shared" si="65"/>
        <v>71.590644405955089</v>
      </c>
      <c r="M178" s="5">
        <f t="shared" si="66"/>
        <v>3.9681678851141973</v>
      </c>
      <c r="N178" s="7">
        <f t="shared" si="67"/>
        <v>0.62883941193417603</v>
      </c>
      <c r="O178" s="7">
        <f t="shared" si="68"/>
        <v>6.4288394119341756</v>
      </c>
      <c r="P178" s="4">
        <v>10</v>
      </c>
      <c r="Q178" s="10">
        <f>P178/SUM(P163:P181)</f>
        <v>5.5555555555555552E-2</v>
      </c>
      <c r="R178" s="7">
        <f t="shared" si="69"/>
        <v>5.1483154198039331</v>
      </c>
    </row>
    <row r="179" spans="2:18" x14ac:dyDescent="0.25">
      <c r="E179" s="5">
        <f t="shared" si="60"/>
        <v>80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70.689087544893582</v>
      </c>
      <c r="K179" s="5">
        <f t="shared" si="64"/>
        <v>3.3888949875171877</v>
      </c>
      <c r="L179" s="5">
        <f t="shared" si="65"/>
        <v>70.770274177553162</v>
      </c>
      <c r="M179" s="5">
        <f t="shared" si="66"/>
        <v>2.7447069518346785</v>
      </c>
      <c r="N179" s="7">
        <f t="shared" si="67"/>
        <v>0.34590588487526569</v>
      </c>
      <c r="O179" s="7">
        <f t="shared" si="68"/>
        <v>6.1459058848752655</v>
      </c>
      <c r="P179" s="4">
        <v>10</v>
      </c>
      <c r="Q179" s="10">
        <f>P179/SUM(P163:P181)</f>
        <v>5.5555555555555552E-2</v>
      </c>
      <c r="R179" s="7">
        <f t="shared" si="69"/>
        <v>4.8095859223543256</v>
      </c>
    </row>
    <row r="180" spans="2:18" x14ac:dyDescent="0.25">
      <c r="E180" s="5">
        <f t="shared" si="60"/>
        <v>80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70.242065787706309</v>
      </c>
      <c r="K180" s="5">
        <f t="shared" si="64"/>
        <v>1.7205870776055794</v>
      </c>
      <c r="L180" s="5">
        <f t="shared" si="65"/>
        <v>70.263135611898818</v>
      </c>
      <c r="M180" s="5">
        <f t="shared" si="66"/>
        <v>1.403185783401544</v>
      </c>
      <c r="N180" s="7">
        <f t="shared" si="67"/>
        <v>0.11663562621518682</v>
      </c>
      <c r="O180" s="7">
        <f t="shared" si="68"/>
        <v>5.9166356262151867</v>
      </c>
      <c r="P180" s="4">
        <v>10</v>
      </c>
      <c r="Q180" s="10">
        <f>P180/SUM(P163:P181)</f>
        <v>5.5555555555555552E-2</v>
      </c>
      <c r="R180" s="7">
        <f t="shared" si="69"/>
        <v>4.5640448583439968</v>
      </c>
    </row>
    <row r="181" spans="2:18" x14ac:dyDescent="0.25">
      <c r="E181" s="5">
        <f t="shared" si="60"/>
        <v>80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70.091533923806622</v>
      </c>
      <c r="K181" s="5">
        <f t="shared" si="64"/>
        <v>1.2139341903762796E-15</v>
      </c>
      <c r="L181" s="5">
        <f t="shared" si="65"/>
        <v>70.091533923806622</v>
      </c>
      <c r="M181" s="5">
        <f t="shared" si="66"/>
        <v>9.9232106677533573E-16</v>
      </c>
      <c r="N181" s="7">
        <f t="shared" si="67"/>
        <v>2.9811309488064681E-17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4.4522459595616226</v>
      </c>
    </row>
    <row r="182" spans="2:18" x14ac:dyDescent="0.25">
      <c r="R182" s="7">
        <f>SUMPRODUCT(Q163:Q181,R163:R181)</f>
        <v>6.732918523417994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80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90.196145121984941</v>
      </c>
      <c r="K186" s="5">
        <f>I186</f>
        <v>0</v>
      </c>
      <c r="L186" s="5">
        <f>SQRT(J186^2+K186^2)</f>
        <v>90.196145121984941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7.372656039097464</v>
      </c>
    </row>
    <row r="187" spans="2:18" x14ac:dyDescent="0.25">
      <c r="E187" s="5">
        <f t="shared" si="70"/>
        <v>80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90.041242766968381</v>
      </c>
      <c r="K187" s="5">
        <f t="shared" ref="K187:K204" si="74">I187</f>
        <v>1.7705420196602459</v>
      </c>
      <c r="L187" s="5">
        <f t="shared" ref="L187:L204" si="75">SQRT(J187^2+K187^2)</f>
        <v>90.058648768807984</v>
      </c>
      <c r="M187" s="5">
        <f t="shared" ref="M187:M204" si="76">ATAN(K187/J187)*180/PI()</f>
        <v>1.1265005927291663</v>
      </c>
      <c r="N187" s="7">
        <f t="shared" ref="N187:N204" si="77">$K$2*M187+$K$3*M187*M187+$K$4*M187*M187*M187</f>
        <v>8.2594344242673826E-2</v>
      </c>
      <c r="O187" s="7">
        <f t="shared" ref="O187:O204" si="78">N187+$E$4</f>
        <v>5.8825943442426736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7.4548649480343894</v>
      </c>
    </row>
    <row r="188" spans="2:18" x14ac:dyDescent="0.25">
      <c r="E188" s="5">
        <f t="shared" si="70"/>
        <v>80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89.581242331591483</v>
      </c>
      <c r="K188" s="5">
        <f t="shared" si="74"/>
        <v>3.4872870159906073</v>
      </c>
      <c r="L188" s="5">
        <f t="shared" si="75"/>
        <v>89.649094520821649</v>
      </c>
      <c r="M188" s="5">
        <f t="shared" si="76"/>
        <v>2.2293281731277959</v>
      </c>
      <c r="N188" s="7">
        <f t="shared" si="77"/>
        <v>0.24623061715772232</v>
      </c>
      <c r="O188" s="7">
        <f t="shared" si="78"/>
        <v>6.0462306171577218</v>
      </c>
      <c r="P188" s="4">
        <v>10</v>
      </c>
      <c r="Q188" s="10">
        <f>P188/SUM(P186:P204)</f>
        <v>5.5555555555555552E-2</v>
      </c>
      <c r="R188" s="7">
        <f t="shared" si="79"/>
        <v>7.5927053934612472</v>
      </c>
    </row>
    <row r="189" spans="2:18" x14ac:dyDescent="0.25">
      <c r="E189" s="5">
        <f t="shared" si="70"/>
        <v>80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88.830120696311738</v>
      </c>
      <c r="K189" s="5">
        <f t="shared" si="74"/>
        <v>5.0980725609924695</v>
      </c>
      <c r="L189" s="5">
        <f t="shared" si="75"/>
        <v>88.9762928355551</v>
      </c>
      <c r="M189" s="5">
        <f t="shared" si="76"/>
        <v>3.2846738408409086</v>
      </c>
      <c r="N189" s="7">
        <f t="shared" si="77"/>
        <v>0.46357188883357975</v>
      </c>
      <c r="O189" s="7">
        <f t="shared" si="78"/>
        <v>6.2635718888335798</v>
      </c>
      <c r="P189" s="4">
        <v>10</v>
      </c>
      <c r="Q189" s="10">
        <f>P189/SUM(P186:P204)</f>
        <v>5.5555555555555552E-2</v>
      </c>
      <c r="R189" s="7">
        <f t="shared" si="79"/>
        <v>7.7480195249438841</v>
      </c>
    </row>
    <row r="190" spans="2:18" x14ac:dyDescent="0.25">
      <c r="E190" s="5">
        <f t="shared" si="70"/>
        <v>80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87.810700311931242</v>
      </c>
      <c r="K190" s="5">
        <f t="shared" si="74"/>
        <v>6.5539557509777673</v>
      </c>
      <c r="L190" s="5">
        <f t="shared" si="75"/>
        <v>88.054945490060788</v>
      </c>
      <c r="M190" s="5">
        <f t="shared" si="76"/>
        <v>4.2684892389047793</v>
      </c>
      <c r="N190" s="7">
        <f t="shared" si="77"/>
        <v>0.70626561437770363</v>
      </c>
      <c r="O190" s="7">
        <f t="shared" si="78"/>
        <v>6.5062656143777033</v>
      </c>
      <c r="P190" s="4">
        <v>10</v>
      </c>
      <c r="Q190" s="10">
        <f>P190/SUM(P186:P204)</f>
        <v>5.5555555555555552E-2</v>
      </c>
      <c r="R190" s="7">
        <f t="shared" si="79"/>
        <v>7.882415436229306</v>
      </c>
    </row>
    <row r="191" spans="2:18" x14ac:dyDescent="0.25">
      <c r="E191" s="5">
        <f t="shared" si="70"/>
        <v>80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86.553955750977764</v>
      </c>
      <c r="K191" s="5">
        <f t="shared" si="74"/>
        <v>7.8107003119312379</v>
      </c>
      <c r="L191" s="5">
        <f t="shared" si="75"/>
        <v>86.905663195818363</v>
      </c>
      <c r="M191" s="5">
        <f t="shared" si="76"/>
        <v>5.1564516108628426</v>
      </c>
      <c r="N191" s="7">
        <f t="shared" si="77"/>
        <v>0.94815971016954048</v>
      </c>
      <c r="O191" s="7">
        <f t="shared" si="78"/>
        <v>6.7481597101695403</v>
      </c>
      <c r="P191" s="4">
        <v>10</v>
      </c>
      <c r="Q191" s="10">
        <f>P191/SUM(P186:P204)</f>
        <v>5.5555555555555552E-2</v>
      </c>
      <c r="R191" s="7">
        <f t="shared" si="79"/>
        <v>7.9634550831536357</v>
      </c>
    </row>
    <row r="192" spans="2:18" x14ac:dyDescent="0.25">
      <c r="E192" s="5">
        <f t="shared" si="70"/>
        <v>80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85.098072560992478</v>
      </c>
      <c r="K192" s="5">
        <f t="shared" si="74"/>
        <v>8.8301206963117416</v>
      </c>
      <c r="L192" s="5">
        <f t="shared" si="75"/>
        <v>85.554970545885723</v>
      </c>
      <c r="M192" s="5">
        <f t="shared" si="76"/>
        <v>5.9240415188783482</v>
      </c>
      <c r="N192" s="7">
        <f t="shared" si="77"/>
        <v>1.1675860014316162</v>
      </c>
      <c r="O192" s="7">
        <f t="shared" si="78"/>
        <v>6.9675860014316164</v>
      </c>
      <c r="P192" s="4">
        <v>10</v>
      </c>
      <c r="Q192" s="10">
        <f>P192/SUM(P186:P204)</f>
        <v>5.5555555555555552E-2</v>
      </c>
      <c r="R192" s="7">
        <f t="shared" si="79"/>
        <v>7.9687986991205122</v>
      </c>
    </row>
    <row r="193" spans="2:18" x14ac:dyDescent="0.25">
      <c r="E193" s="5">
        <f t="shared" si="70"/>
        <v>80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83.487287015990603</v>
      </c>
      <c r="K193" s="5">
        <f t="shared" si="74"/>
        <v>9.5812423315914845</v>
      </c>
      <c r="L193" s="5">
        <f t="shared" si="75"/>
        <v>84.035274128826842</v>
      </c>
      <c r="M193" s="5">
        <f t="shared" si="76"/>
        <v>6.5467879564232492</v>
      </c>
      <c r="N193" s="7">
        <f t="shared" si="77"/>
        <v>1.3484387905604622</v>
      </c>
      <c r="O193" s="7">
        <f t="shared" si="78"/>
        <v>7.1484387905604621</v>
      </c>
      <c r="P193" s="4">
        <v>10</v>
      </c>
      <c r="Q193" s="10">
        <f>P193/SUM(P186:P204)</f>
        <v>5.5555555555555552E-2</v>
      </c>
      <c r="R193" s="7">
        <f t="shared" si="79"/>
        <v>7.8877742238244934</v>
      </c>
    </row>
    <row r="194" spans="2:18" x14ac:dyDescent="0.25">
      <c r="E194" s="5">
        <f t="shared" si="70"/>
        <v>80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81.77054201966024</v>
      </c>
      <c r="K194" s="5">
        <f t="shared" si="74"/>
        <v>10.041242766968375</v>
      </c>
      <c r="L194" s="5">
        <f t="shared" si="75"/>
        <v>82.384756469229288</v>
      </c>
      <c r="M194" s="5">
        <f t="shared" si="76"/>
        <v>7.000747347696116</v>
      </c>
      <c r="N194" s="7">
        <f t="shared" si="77"/>
        <v>1.4799525104687175</v>
      </c>
      <c r="O194" s="7">
        <f t="shared" si="78"/>
        <v>7.2799525104687177</v>
      </c>
      <c r="P194" s="4">
        <v>10</v>
      </c>
      <c r="Q194" s="10">
        <f>P194/SUM(P186:P204)</f>
        <v>5.5555555555555552E-2</v>
      </c>
      <c r="R194" s="7">
        <f t="shared" si="79"/>
        <v>7.7204443490323449</v>
      </c>
    </row>
    <row r="195" spans="2:18" x14ac:dyDescent="0.25">
      <c r="E195" s="5">
        <f t="shared" si="70"/>
        <v>80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80</v>
      </c>
      <c r="K195" s="5">
        <f t="shared" si="74"/>
        <v>10.196145121984941</v>
      </c>
      <c r="L195" s="5">
        <f t="shared" si="75"/>
        <v>80.647141148019486</v>
      </c>
      <c r="M195" s="5">
        <f t="shared" si="76"/>
        <v>7.2632917407532549</v>
      </c>
      <c r="N195" s="7">
        <f t="shared" si="77"/>
        <v>1.5553523033073957</v>
      </c>
      <c r="O195" s="7">
        <f t="shared" si="78"/>
        <v>7.3553523033073951</v>
      </c>
      <c r="P195" s="4">
        <v>10</v>
      </c>
      <c r="Q195" s="10">
        <f>P195/SUM(P186:P204)</f>
        <v>5.5555555555555552E-2</v>
      </c>
      <c r="R195" s="7">
        <f t="shared" si="79"/>
        <v>7.4748323879363259</v>
      </c>
    </row>
    <row r="196" spans="2:18" x14ac:dyDescent="0.25">
      <c r="E196" s="5">
        <f t="shared" si="70"/>
        <v>80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78.22945798033976</v>
      </c>
      <c r="K196" s="5">
        <f t="shared" si="74"/>
        <v>10.041242766968375</v>
      </c>
      <c r="L196" s="5">
        <f t="shared" si="75"/>
        <v>78.871253649241169</v>
      </c>
      <c r="M196" s="5">
        <f t="shared" si="76"/>
        <v>7.3142800854105179</v>
      </c>
      <c r="N196" s="7">
        <f t="shared" si="77"/>
        <v>1.5699133339071167</v>
      </c>
      <c r="O196" s="7">
        <f t="shared" si="78"/>
        <v>7.3699133339071166</v>
      </c>
      <c r="P196" s="4">
        <v>10</v>
      </c>
      <c r="Q196" s="10">
        <f>P196/SUM(P186:P204)</f>
        <v>5.5555555555555552E-2</v>
      </c>
      <c r="R196" s="7">
        <f t="shared" si="79"/>
        <v>7.1634114164325693</v>
      </c>
    </row>
    <row r="197" spans="2:18" x14ac:dyDescent="0.25">
      <c r="E197" s="5">
        <f t="shared" si="70"/>
        <v>80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76.512712984009397</v>
      </c>
      <c r="K197" s="5">
        <f t="shared" si="74"/>
        <v>9.5812423315914845</v>
      </c>
      <c r="L197" s="5">
        <f t="shared" si="75"/>
        <v>77.110281109525729</v>
      </c>
      <c r="M197" s="5">
        <f t="shared" si="76"/>
        <v>7.1376633928314677</v>
      </c>
      <c r="N197" s="7">
        <f t="shared" si="77"/>
        <v>1.519355279576077</v>
      </c>
      <c r="O197" s="7">
        <f t="shared" si="78"/>
        <v>7.3193552795760768</v>
      </c>
      <c r="P197" s="4">
        <v>10</v>
      </c>
      <c r="Q197" s="10">
        <f>P197/SUM(P186:P204)</f>
        <v>5.5555555555555552E-2</v>
      </c>
      <c r="R197" s="7">
        <f t="shared" si="79"/>
        <v>6.8001333140178781</v>
      </c>
    </row>
    <row r="198" spans="2:18" x14ac:dyDescent="0.25">
      <c r="E198" s="5">
        <f t="shared" si="70"/>
        <v>80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74.901927439007537</v>
      </c>
      <c r="K198" s="5">
        <f t="shared" si="74"/>
        <v>8.8301206963117433</v>
      </c>
      <c r="L198" s="5">
        <f t="shared" si="75"/>
        <v>75.420618968487545</v>
      </c>
      <c r="M198" s="5">
        <f t="shared" si="76"/>
        <v>6.7235149489884192</v>
      </c>
      <c r="N198" s="7">
        <f t="shared" si="77"/>
        <v>1.399752899400361</v>
      </c>
      <c r="O198" s="7">
        <f t="shared" si="78"/>
        <v>7.1997528994003606</v>
      </c>
      <c r="P198" s="4">
        <v>10</v>
      </c>
      <c r="Q198" s="10">
        <f>P198/SUM(P186:P204)</f>
        <v>5.5555555555555552E-2</v>
      </c>
      <c r="R198" s="7">
        <f t="shared" si="79"/>
        <v>6.3990838652150712</v>
      </c>
    </row>
    <row r="199" spans="2:18" x14ac:dyDescent="0.25">
      <c r="E199" s="5">
        <f t="shared" si="70"/>
        <v>80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73.446044249022236</v>
      </c>
      <c r="K199" s="5">
        <f t="shared" si="74"/>
        <v>7.8107003119312379</v>
      </c>
      <c r="L199" s="5">
        <f t="shared" si="75"/>
        <v>73.860195336812751</v>
      </c>
      <c r="M199" s="5">
        <f t="shared" si="76"/>
        <v>6.0703670078236946</v>
      </c>
      <c r="N199" s="7">
        <f t="shared" si="77"/>
        <v>1.2099883038322294</v>
      </c>
      <c r="O199" s="7">
        <f t="shared" si="78"/>
        <v>7.0099883038322295</v>
      </c>
      <c r="P199" s="4">
        <v>10</v>
      </c>
      <c r="Q199" s="10">
        <f>P199/SUM(P186:P204)</f>
        <v>5.5555555555555552E-2</v>
      </c>
      <c r="R199" s="7">
        <f t="shared" si="79"/>
        <v>5.9752794788218777</v>
      </c>
    </row>
    <row r="200" spans="2:18" x14ac:dyDescent="0.25">
      <c r="E200" s="5">
        <f t="shared" si="70"/>
        <v>80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72.189299688068758</v>
      </c>
      <c r="K200" s="5">
        <f t="shared" si="74"/>
        <v>6.5539557509777699</v>
      </c>
      <c r="L200" s="5">
        <f t="shared" si="75"/>
        <v>72.486200931208828</v>
      </c>
      <c r="M200" s="5">
        <f t="shared" si="76"/>
        <v>5.1875741619278282</v>
      </c>
      <c r="N200" s="7">
        <f t="shared" si="77"/>
        <v>0.95691519619965004</v>
      </c>
      <c r="O200" s="7">
        <f t="shared" si="78"/>
        <v>6.7569151961996496</v>
      </c>
      <c r="P200" s="4">
        <v>10</v>
      </c>
      <c r="Q200" s="10">
        <f>P200/SUM(P186:P204)</f>
        <v>5.5555555555555552E-2</v>
      </c>
      <c r="R200" s="7">
        <f t="shared" si="79"/>
        <v>5.547268298700696</v>
      </c>
    </row>
    <row r="201" spans="2:18" x14ac:dyDescent="0.25">
      <c r="E201" s="5">
        <f t="shared" si="70"/>
        <v>80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71.169879303688262</v>
      </c>
      <c r="K201" s="5">
        <f t="shared" si="74"/>
        <v>5.0980725609924695</v>
      </c>
      <c r="L201" s="5">
        <f t="shared" si="75"/>
        <v>71.352239375780627</v>
      </c>
      <c r="M201" s="5">
        <f t="shared" si="76"/>
        <v>4.0972384887158881</v>
      </c>
      <c r="N201" s="7">
        <f t="shared" si="77"/>
        <v>0.66179374424897397</v>
      </c>
      <c r="O201" s="7">
        <f t="shared" si="78"/>
        <v>6.4617937442489737</v>
      </c>
      <c r="P201" s="4">
        <v>10</v>
      </c>
      <c r="Q201" s="10">
        <f>P201/SUM(P186:P204)</f>
        <v>5.5555555555555552E-2</v>
      </c>
      <c r="R201" s="7">
        <f t="shared" si="79"/>
        <v>5.1402984281002961</v>
      </c>
    </row>
    <row r="202" spans="2:18" x14ac:dyDescent="0.25">
      <c r="E202" s="5">
        <f t="shared" si="70"/>
        <v>80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70.418757668408517</v>
      </c>
      <c r="K202" s="5">
        <f t="shared" si="74"/>
        <v>3.4872870159906091</v>
      </c>
      <c r="L202" s="5">
        <f t="shared" si="75"/>
        <v>70.505053735841798</v>
      </c>
      <c r="M202" s="5">
        <f t="shared" si="76"/>
        <v>2.8350930393222145</v>
      </c>
      <c r="N202" s="7">
        <f t="shared" si="77"/>
        <v>0.36471084709657448</v>
      </c>
      <c r="O202" s="7">
        <f t="shared" si="78"/>
        <v>6.1647108470965746</v>
      </c>
      <c r="P202" s="4">
        <v>10</v>
      </c>
      <c r="Q202" s="10">
        <f>P202/SUM(P186:P204)</f>
        <v>5.5555555555555552E-2</v>
      </c>
      <c r="R202" s="7">
        <f t="shared" si="79"/>
        <v>4.7882104804488845</v>
      </c>
    </row>
    <row r="203" spans="2:18" x14ac:dyDescent="0.25">
      <c r="E203" s="5">
        <f t="shared" si="70"/>
        <v>80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69.958757233031619</v>
      </c>
      <c r="K203" s="5">
        <f t="shared" si="74"/>
        <v>1.7705420196602455</v>
      </c>
      <c r="L203" s="5">
        <f t="shared" si="75"/>
        <v>69.981158411629892</v>
      </c>
      <c r="M203" s="5">
        <f t="shared" si="76"/>
        <v>1.449753235079176</v>
      </c>
      <c r="N203" s="7">
        <f t="shared" si="77"/>
        <v>0.12285176574914342</v>
      </c>
      <c r="O203" s="7">
        <f t="shared" si="78"/>
        <v>5.9228517657491428</v>
      </c>
      <c r="P203" s="4">
        <v>10</v>
      </c>
      <c r="Q203" s="10">
        <f>P203/SUM(P186:P204)</f>
        <v>5.5555555555555552E-2</v>
      </c>
      <c r="R203" s="7">
        <f t="shared" si="79"/>
        <v>4.532242550612942</v>
      </c>
    </row>
    <row r="204" spans="2:18" x14ac:dyDescent="0.25">
      <c r="E204" s="5">
        <f t="shared" si="70"/>
        <v>80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69.803854878015059</v>
      </c>
      <c r="K204" s="5">
        <f t="shared" si="74"/>
        <v>1.2491791442223913E-15</v>
      </c>
      <c r="L204" s="5">
        <f t="shared" si="75"/>
        <v>69.803854878015059</v>
      </c>
      <c r="M204" s="5">
        <f t="shared" si="76"/>
        <v>1.0253401183184375E-15</v>
      </c>
      <c r="N204" s="7">
        <f t="shared" si="77"/>
        <v>3.0803267834522543E-17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4.415773953721831</v>
      </c>
    </row>
    <row r="205" spans="2:18" x14ac:dyDescent="0.25">
      <c r="R205" s="7">
        <f>SUMPRODUCT(Q186:Q204,R186:R204)</f>
        <v>6.7740807152497782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80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90.454602878026805</v>
      </c>
      <c r="K209" s="5">
        <f>I209</f>
        <v>0</v>
      </c>
      <c r="L209" s="5">
        <f>SQRT(J209^2+K209^2)</f>
        <v>90.454602878026805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7.4149693835257651</v>
      </c>
    </row>
    <row r="210" spans="2:18" x14ac:dyDescent="0.25">
      <c r="E210" s="5">
        <f t="shared" si="80"/>
        <v>80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90.29577396894453</v>
      </c>
      <c r="K210" s="5">
        <f t="shared" ref="K210:K227" si="84">I210</f>
        <v>1.8154227380007986</v>
      </c>
      <c r="L210" s="5">
        <f t="shared" ref="L210:L227" si="85">SQRT(J210^2+K210^2)</f>
        <v>90.314021925548033</v>
      </c>
      <c r="M210" s="5">
        <f t="shared" ref="M210:M227" si="86">ATAN(K210/J210)*180/PI()</f>
        <v>1.1517930964969287</v>
      </c>
      <c r="N210" s="7">
        <f t="shared" ref="N210:N227" si="87">$K$2*M210+$K$3*M210*M210+$K$4*M210*M210*M210</f>
        <v>8.549647578073237E-2</v>
      </c>
      <c r="O210" s="7">
        <f t="shared" ref="O210:O227" si="88">N210+$E$4</f>
        <v>5.885496475780732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7.5009020796530743</v>
      </c>
    </row>
    <row r="211" spans="2:18" x14ac:dyDescent="0.25">
      <c r="E211" s="5">
        <f t="shared" si="80"/>
        <v>80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89.824113177728904</v>
      </c>
      <c r="K211" s="5">
        <f t="shared" si="84"/>
        <v>3.5756847747556737</v>
      </c>
      <c r="L211" s="5">
        <f t="shared" si="85"/>
        <v>89.895254767834501</v>
      </c>
      <c r="M211" s="5">
        <f t="shared" si="86"/>
        <v>2.2796053929136093</v>
      </c>
      <c r="N211" s="7">
        <f t="shared" si="87"/>
        <v>0.25536115386186481</v>
      </c>
      <c r="O211" s="7">
        <f t="shared" si="88"/>
        <v>6.055361153861865</v>
      </c>
      <c r="P211" s="4">
        <v>10</v>
      </c>
      <c r="Q211" s="10">
        <f>P211/SUM(P209:P227)</f>
        <v>5.5555555555555552E-2</v>
      </c>
      <c r="R211" s="7">
        <f t="shared" si="89"/>
        <v>7.6459879914497195</v>
      </c>
    </row>
    <row r="212" spans="2:18" x14ac:dyDescent="0.25">
      <c r="E212" s="5">
        <f t="shared" si="80"/>
        <v>80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89.053951678849117</v>
      </c>
      <c r="K212" s="5">
        <f t="shared" si="84"/>
        <v>5.2273014390133978</v>
      </c>
      <c r="L212" s="5">
        <f t="shared" si="85"/>
        <v>89.207236197256478</v>
      </c>
      <c r="M212" s="5">
        <f t="shared" si="86"/>
        <v>3.3593011744025545</v>
      </c>
      <c r="N212" s="7">
        <f t="shared" si="87"/>
        <v>0.48078906186809955</v>
      </c>
      <c r="O212" s="7">
        <f t="shared" si="88"/>
        <v>6.2807890618680995</v>
      </c>
      <c r="P212" s="4">
        <v>10</v>
      </c>
      <c r="Q212" s="10">
        <f>P212/SUM(P209:P227)</f>
        <v>5.5555555555555552E-2</v>
      </c>
      <c r="R212" s="7">
        <f t="shared" si="89"/>
        <v>7.809700924499789</v>
      </c>
    </row>
    <row r="213" spans="2:18" x14ac:dyDescent="0.25">
      <c r="E213" s="5">
        <f t="shared" si="80"/>
        <v>80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88.008690439728099</v>
      </c>
      <c r="K213" s="5">
        <f t="shared" si="84"/>
        <v>6.7200891941888594</v>
      </c>
      <c r="L213" s="5">
        <f t="shared" si="85"/>
        <v>88.264880851297491</v>
      </c>
      <c r="M213" s="5">
        <f t="shared" si="86"/>
        <v>4.3664671566283131</v>
      </c>
      <c r="N213" s="7">
        <f t="shared" si="87"/>
        <v>0.7320706811620189</v>
      </c>
      <c r="O213" s="7">
        <f t="shared" si="88"/>
        <v>6.5320706811620184</v>
      </c>
      <c r="P213" s="4">
        <v>10</v>
      </c>
      <c r="Q213" s="10">
        <f>P213/SUM(P209:P227)</f>
        <v>5.5555555555555552E-2</v>
      </c>
      <c r="R213" s="7">
        <f t="shared" si="89"/>
        <v>7.951458196110706</v>
      </c>
    </row>
    <row r="214" spans="2:18" x14ac:dyDescent="0.25">
      <c r="E214" s="5">
        <f t="shared" si="80"/>
        <v>80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86.720089194188859</v>
      </c>
      <c r="K214" s="5">
        <f t="shared" si="84"/>
        <v>8.0086904397281025</v>
      </c>
      <c r="L214" s="5">
        <f t="shared" si="85"/>
        <v>87.089109493710311</v>
      </c>
      <c r="M214" s="5">
        <f t="shared" si="86"/>
        <v>5.2763586128297888</v>
      </c>
      <c r="N214" s="7">
        <f t="shared" si="87"/>
        <v>0.98197262390491891</v>
      </c>
      <c r="O214" s="7">
        <f t="shared" si="88"/>
        <v>6.7819726239049185</v>
      </c>
      <c r="P214" s="4">
        <v>10</v>
      </c>
      <c r="Q214" s="10">
        <f>P214/SUM(P209:P227)</f>
        <v>5.5555555555555552E-2</v>
      </c>
      <c r="R214" s="7">
        <f t="shared" si="89"/>
        <v>8.0371811687747812</v>
      </c>
    </row>
    <row r="215" spans="2:18" x14ac:dyDescent="0.25">
      <c r="E215" s="5">
        <f t="shared" si="80"/>
        <v>80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85.227301439013402</v>
      </c>
      <c r="K215" s="5">
        <f t="shared" si="84"/>
        <v>9.0539516788491117</v>
      </c>
      <c r="L215" s="5">
        <f t="shared" si="85"/>
        <v>85.706866420254741</v>
      </c>
      <c r="M215" s="5">
        <f t="shared" si="86"/>
        <v>6.0639591324261648</v>
      </c>
      <c r="N215" s="7">
        <f t="shared" si="87"/>
        <v>1.2081293158729665</v>
      </c>
      <c r="O215" s="7">
        <f t="shared" si="88"/>
        <v>7.0081293158729663</v>
      </c>
      <c r="P215" s="4">
        <v>10</v>
      </c>
      <c r="Q215" s="10">
        <f>P215/SUM(P209:P227)</f>
        <v>5.5555555555555552E-2</v>
      </c>
      <c r="R215" s="7">
        <f t="shared" si="89"/>
        <v>8.0436537356254263</v>
      </c>
    </row>
    <row r="216" spans="2:18" x14ac:dyDescent="0.25">
      <c r="E216" s="5">
        <f t="shared" si="80"/>
        <v>80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83.575684774755672</v>
      </c>
      <c r="K216" s="5">
        <f t="shared" si="84"/>
        <v>9.8241131777289006</v>
      </c>
      <c r="L216" s="5">
        <f t="shared" si="85"/>
        <v>84.151103886390899</v>
      </c>
      <c r="M216" s="5">
        <f t="shared" si="86"/>
        <v>6.7042105681060242</v>
      </c>
      <c r="N216" s="7">
        <f t="shared" si="87"/>
        <v>1.394152970052962</v>
      </c>
      <c r="O216" s="7">
        <f t="shared" si="88"/>
        <v>7.1941529700529614</v>
      </c>
      <c r="P216" s="4">
        <v>10</v>
      </c>
      <c r="Q216" s="10">
        <f>P216/SUM(P209:P227)</f>
        <v>5.5555555555555552E-2</v>
      </c>
      <c r="R216" s="7">
        <f t="shared" si="89"/>
        <v>7.9601147574742761</v>
      </c>
    </row>
    <row r="217" spans="2:18" x14ac:dyDescent="0.25">
      <c r="E217" s="5">
        <f t="shared" si="80"/>
        <v>80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81.815422738000805</v>
      </c>
      <c r="K217" s="5">
        <f t="shared" si="84"/>
        <v>10.295773968944534</v>
      </c>
      <c r="L217" s="5">
        <f t="shared" si="85"/>
        <v>82.460695846065818</v>
      </c>
      <c r="M217" s="5">
        <f t="shared" si="86"/>
        <v>7.1724829907172722</v>
      </c>
      <c r="N217" s="7">
        <f t="shared" si="87"/>
        <v>1.5293485768317461</v>
      </c>
      <c r="O217" s="7">
        <f t="shared" si="88"/>
        <v>7.3293485768317463</v>
      </c>
      <c r="P217" s="4">
        <v>10</v>
      </c>
      <c r="Q217" s="10">
        <f>P217/SUM(P209:P227)</f>
        <v>5.5555555555555552E-2</v>
      </c>
      <c r="R217" s="7">
        <f t="shared" si="89"/>
        <v>7.7871652951850203</v>
      </c>
    </row>
    <row r="218" spans="2:18" x14ac:dyDescent="0.25">
      <c r="E218" s="5">
        <f t="shared" si="80"/>
        <v>80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80</v>
      </c>
      <c r="K218" s="5">
        <f t="shared" si="84"/>
        <v>10.454602878026797</v>
      </c>
      <c r="L218" s="5">
        <f t="shared" si="85"/>
        <v>80.68022509473586</v>
      </c>
      <c r="M218" s="5">
        <f t="shared" si="86"/>
        <v>7.445365283127054</v>
      </c>
      <c r="N218" s="7">
        <f t="shared" si="87"/>
        <v>1.6072026816265246</v>
      </c>
      <c r="O218" s="7">
        <f t="shared" si="88"/>
        <v>7.407202681626524</v>
      </c>
      <c r="P218" s="4">
        <v>10</v>
      </c>
      <c r="Q218" s="10">
        <f>P218/SUM(P209:P227)</f>
        <v>5.5555555555555552E-2</v>
      </c>
      <c r="R218" s="7">
        <f t="shared" si="89"/>
        <v>7.5337023350308367</v>
      </c>
    </row>
    <row r="219" spans="2:18" x14ac:dyDescent="0.25">
      <c r="E219" s="5">
        <f t="shared" si="80"/>
        <v>80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78.184577261999209</v>
      </c>
      <c r="K219" s="5">
        <f t="shared" si="84"/>
        <v>10.295773968944534</v>
      </c>
      <c r="L219" s="5">
        <f t="shared" si="85"/>
        <v>78.859565578673582</v>
      </c>
      <c r="M219" s="5">
        <f t="shared" si="86"/>
        <v>7.5018578255461481</v>
      </c>
      <c r="N219" s="7">
        <f t="shared" si="87"/>
        <v>1.6232029790580382</v>
      </c>
      <c r="O219" s="7">
        <f t="shared" si="88"/>
        <v>7.4232029790580381</v>
      </c>
      <c r="P219" s="4">
        <v>10</v>
      </c>
      <c r="Q219" s="10">
        <f>P219/SUM(P209:P227)</f>
        <v>5.5555555555555552E-2</v>
      </c>
      <c r="R219" s="7">
        <f t="shared" si="89"/>
        <v>7.2130695974207777</v>
      </c>
    </row>
    <row r="220" spans="2:18" x14ac:dyDescent="0.25">
      <c r="E220" s="5">
        <f t="shared" si="80"/>
        <v>80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76.424315225244328</v>
      </c>
      <c r="K220" s="5">
        <f t="shared" si="84"/>
        <v>9.8241131777289024</v>
      </c>
      <c r="L220" s="5">
        <f t="shared" si="85"/>
        <v>77.053157997426283</v>
      </c>
      <c r="M220" s="5">
        <f t="shared" si="86"/>
        <v>7.3250273499435732</v>
      </c>
      <c r="N220" s="7">
        <f t="shared" si="87"/>
        <v>1.5729786193446103</v>
      </c>
      <c r="O220" s="7">
        <f t="shared" si="88"/>
        <v>7.3729786193446101</v>
      </c>
      <c r="P220" s="4">
        <v>10</v>
      </c>
      <c r="Q220" s="10">
        <f>P220/SUM(P209:P227)</f>
        <v>5.5555555555555552E-2</v>
      </c>
      <c r="R220" s="7">
        <f t="shared" si="89"/>
        <v>6.8398076119281841</v>
      </c>
    </row>
    <row r="221" spans="2:18" x14ac:dyDescent="0.25">
      <c r="E221" s="5">
        <f t="shared" si="80"/>
        <v>80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74.772698560986598</v>
      </c>
      <c r="K221" s="5">
        <f t="shared" si="84"/>
        <v>9.0539516788491117</v>
      </c>
      <c r="L221" s="5">
        <f t="shared" si="85"/>
        <v>75.318858801067222</v>
      </c>
      <c r="M221" s="5">
        <f t="shared" si="86"/>
        <v>6.9041240855088466</v>
      </c>
      <c r="N221" s="7">
        <f t="shared" si="87"/>
        <v>1.452055170684579</v>
      </c>
      <c r="O221" s="7">
        <f t="shared" si="88"/>
        <v>7.2520551706845788</v>
      </c>
      <c r="P221" s="4">
        <v>10</v>
      </c>
      <c r="Q221" s="10">
        <f>P221/SUM(P209:P227)</f>
        <v>5.5555555555555552E-2</v>
      </c>
      <c r="R221" s="7">
        <f t="shared" si="89"/>
        <v>6.4281882657625689</v>
      </c>
    </row>
    <row r="222" spans="2:18" x14ac:dyDescent="0.25">
      <c r="E222" s="5">
        <f t="shared" si="80"/>
        <v>80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73.279910805811141</v>
      </c>
      <c r="K222" s="5">
        <f t="shared" si="84"/>
        <v>8.0086904397281025</v>
      </c>
      <c r="L222" s="5">
        <f t="shared" si="85"/>
        <v>73.716242784524965</v>
      </c>
      <c r="M222" s="5">
        <f t="shared" si="86"/>
        <v>6.2370468667961907</v>
      </c>
      <c r="N222" s="7">
        <f t="shared" si="87"/>
        <v>1.2583924184257462</v>
      </c>
      <c r="O222" s="7">
        <f t="shared" si="88"/>
        <v>7.0583924184257461</v>
      </c>
      <c r="P222" s="4">
        <v>10</v>
      </c>
      <c r="Q222" s="10">
        <f>P222/SUM(P209:P227)</f>
        <v>5.5555555555555552E-2</v>
      </c>
      <c r="R222" s="7">
        <f t="shared" si="89"/>
        <v>5.9931094507578173</v>
      </c>
    </row>
    <row r="223" spans="2:18" x14ac:dyDescent="0.25">
      <c r="E223" s="5">
        <f t="shared" si="80"/>
        <v>80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71.991309560271901</v>
      </c>
      <c r="K223" s="5">
        <f t="shared" si="84"/>
        <v>6.7200891941888612</v>
      </c>
      <c r="L223" s="5">
        <f t="shared" si="85"/>
        <v>72.304275468195868</v>
      </c>
      <c r="M223" s="5">
        <f t="shared" si="86"/>
        <v>5.3328692169910248</v>
      </c>
      <c r="N223" s="7">
        <f t="shared" si="87"/>
        <v>0.99798034866267582</v>
      </c>
      <c r="O223" s="7">
        <f t="shared" si="88"/>
        <v>6.7979803486626755</v>
      </c>
      <c r="P223" s="4">
        <v>10</v>
      </c>
      <c r="Q223" s="10">
        <f>P223/SUM(P209:P227)</f>
        <v>5.5555555555555552E-2</v>
      </c>
      <c r="R223" s="7">
        <f t="shared" si="89"/>
        <v>5.5530027429341571</v>
      </c>
    </row>
    <row r="224" spans="2:18" x14ac:dyDescent="0.25">
      <c r="E224" s="5">
        <f t="shared" si="80"/>
        <v>80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70.946048321150883</v>
      </c>
      <c r="K224" s="5">
        <f t="shared" si="84"/>
        <v>5.2273014390133978</v>
      </c>
      <c r="L224" s="5">
        <f t="shared" si="85"/>
        <v>71.138361330026342</v>
      </c>
      <c r="M224" s="5">
        <f t="shared" si="86"/>
        <v>4.2139358479707738</v>
      </c>
      <c r="N224" s="7">
        <f t="shared" si="87"/>
        <v>0.6920094504583606</v>
      </c>
      <c r="O224" s="7">
        <f t="shared" si="88"/>
        <v>6.4920094504583608</v>
      </c>
      <c r="P224" s="4">
        <v>10</v>
      </c>
      <c r="Q224" s="10">
        <f>P224/SUM(P209:P227)</f>
        <v>5.5555555555555552E-2</v>
      </c>
      <c r="R224" s="7">
        <f t="shared" si="89"/>
        <v>5.1334210057320053</v>
      </c>
    </row>
    <row r="225" spans="2:18" x14ac:dyDescent="0.25">
      <c r="E225" s="5">
        <f t="shared" si="80"/>
        <v>80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70.175886822271096</v>
      </c>
      <c r="K225" s="5">
        <f t="shared" si="84"/>
        <v>3.5756847747556755</v>
      </c>
      <c r="L225" s="5">
        <f t="shared" si="85"/>
        <v>70.266924031870232</v>
      </c>
      <c r="M225" s="5">
        <f t="shared" si="86"/>
        <v>2.9168797666773427</v>
      </c>
      <c r="N225" s="7">
        <f t="shared" si="87"/>
        <v>0.38204661693705055</v>
      </c>
      <c r="O225" s="7">
        <f t="shared" si="88"/>
        <v>6.1820466169370505</v>
      </c>
      <c r="P225" s="4">
        <v>10</v>
      </c>
      <c r="Q225" s="10">
        <f>P225/SUM(P209:P227)</f>
        <v>5.5555555555555552E-2</v>
      </c>
      <c r="R225" s="7">
        <f t="shared" si="89"/>
        <v>4.7692950058296697</v>
      </c>
    </row>
    <row r="226" spans="2:18" x14ac:dyDescent="0.25">
      <c r="E226" s="5">
        <f t="shared" si="80"/>
        <v>80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69.70422603105547</v>
      </c>
      <c r="K226" s="5">
        <f t="shared" si="84"/>
        <v>1.8154227380007979</v>
      </c>
      <c r="L226" s="5">
        <f t="shared" si="85"/>
        <v>69.727863055640256</v>
      </c>
      <c r="M226" s="5">
        <f t="shared" si="86"/>
        <v>1.4919117180866992</v>
      </c>
      <c r="N226" s="7">
        <f t="shared" si="87"/>
        <v>0.12859742723341133</v>
      </c>
      <c r="O226" s="7">
        <f t="shared" si="88"/>
        <v>5.9285974272334112</v>
      </c>
      <c r="P226" s="4">
        <v>10</v>
      </c>
      <c r="Q226" s="10">
        <f>P226/SUM(P209:P227)</f>
        <v>5.5555555555555552E-2</v>
      </c>
      <c r="R226" s="7">
        <f t="shared" si="89"/>
        <v>4.5038580940981134</v>
      </c>
    </row>
    <row r="227" spans="2:18" x14ac:dyDescent="0.25">
      <c r="E227" s="5">
        <f t="shared" si="80"/>
        <v>80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69.545397121973195</v>
      </c>
      <c r="K227" s="5">
        <f t="shared" si="84"/>
        <v>1.2808440562697744E-15</v>
      </c>
      <c r="L227" s="5">
        <f t="shared" si="85"/>
        <v>69.545397121973195</v>
      </c>
      <c r="M227" s="5">
        <f t="shared" si="86"/>
        <v>1.0552381850658532E-15</v>
      </c>
      <c r="N227" s="7">
        <f t="shared" si="87"/>
        <v>3.1701465555748407E-17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4.3831345488979929</v>
      </c>
    </row>
    <row r="228" spans="2:18" x14ac:dyDescent="0.25">
      <c r="R228" s="7">
        <f>SUMPRODUCT(Q209:Q227,R209:R227)</f>
        <v>6.8112594569154892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80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90.689772842219469</v>
      </c>
      <c r="K232" s="5">
        <f>I232</f>
        <v>0</v>
      </c>
      <c r="L232" s="5">
        <f>SQRT(J232^2+K232^2)</f>
        <v>90.689772842219469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7.4535753764696144</v>
      </c>
    </row>
    <row r="233" spans="2:18" x14ac:dyDescent="0.25">
      <c r="E233" s="5">
        <f t="shared" si="90"/>
        <v>80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90.527371172957089</v>
      </c>
      <c r="K233" s="5">
        <f t="shared" ref="K233:K250" si="94">I233</f>
        <v>1.8562595737248544</v>
      </c>
      <c r="L233" s="5">
        <f t="shared" ref="L233:L250" si="95">SQRT(J233^2+K233^2)</f>
        <v>90.546400431443914</v>
      </c>
      <c r="M233" s="5">
        <f t="shared" ref="M233:M250" si="96">ATAN(K233/J233)*180/PI()</f>
        <v>1.1746827037450562</v>
      </c>
      <c r="N233" s="7">
        <f t="shared" ref="N233:N250" si="97">$K$2*M233+$K$3*M233*M233+$K$4*M233*M233*M233</f>
        <v>8.8159796753777039E-2</v>
      </c>
      <c r="O233" s="7">
        <f t="shared" ref="O233:O250" si="98">N233+$E$4</f>
        <v>5.8881597967537767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7.5429632865034817</v>
      </c>
    </row>
    <row r="234" spans="2:18" x14ac:dyDescent="0.25">
      <c r="E234" s="5">
        <f t="shared" si="90"/>
        <v>80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90.045100657711245</v>
      </c>
      <c r="K234" s="5">
        <f t="shared" si="94"/>
        <v>3.6561176396147461</v>
      </c>
      <c r="L234" s="5">
        <f t="shared" si="95"/>
        <v>90.119295096289179</v>
      </c>
      <c r="M234" s="5">
        <f t="shared" si="96"/>
        <v>2.3251138015506472</v>
      </c>
      <c r="N234" s="7">
        <f t="shared" si="97"/>
        <v>0.26374012688057746</v>
      </c>
      <c r="O234" s="7">
        <f t="shared" si="98"/>
        <v>6.0637401268805773</v>
      </c>
      <c r="P234" s="4">
        <v>10</v>
      </c>
      <c r="Q234" s="10">
        <f>P234/SUM(P232:P250)</f>
        <v>5.5555555555555552E-2</v>
      </c>
      <c r="R234" s="7">
        <f t="shared" si="99"/>
        <v>7.6947794884334977</v>
      </c>
    </row>
    <row r="235" spans="2:18" x14ac:dyDescent="0.25">
      <c r="E235" s="5">
        <f t="shared" si="90"/>
        <v>80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89.257614842047047</v>
      </c>
      <c r="K235" s="5">
        <f t="shared" si="94"/>
        <v>5.3448864211097371</v>
      </c>
      <c r="L235" s="5">
        <f t="shared" si="95"/>
        <v>89.417501744042156</v>
      </c>
      <c r="M235" s="5">
        <f t="shared" si="96"/>
        <v>3.4268693139850153</v>
      </c>
      <c r="N235" s="7">
        <f t="shared" si="97"/>
        <v>0.49656368488232017</v>
      </c>
      <c r="O235" s="7">
        <f t="shared" si="98"/>
        <v>6.2965636848823197</v>
      </c>
      <c r="P235" s="4">
        <v>10</v>
      </c>
      <c r="Q235" s="10">
        <f>P235/SUM(P232:P250)</f>
        <v>5.5555555555555552E-2</v>
      </c>
      <c r="R235" s="7">
        <f t="shared" si="99"/>
        <v>7.8662671206984891</v>
      </c>
    </row>
    <row r="236" spans="2:18" x14ac:dyDescent="0.25">
      <c r="E236" s="5">
        <f t="shared" si="90"/>
        <v>80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88.188841083986389</v>
      </c>
      <c r="K236" s="5">
        <f t="shared" si="94"/>
        <v>6.8712535333423395</v>
      </c>
      <c r="L236" s="5">
        <f t="shared" si="95"/>
        <v>88.456123682061019</v>
      </c>
      <c r="M236" s="5">
        <f t="shared" si="96"/>
        <v>4.4552126482749657</v>
      </c>
      <c r="N236" s="7">
        <f t="shared" si="97"/>
        <v>0.75565848831240756</v>
      </c>
      <c r="O236" s="7">
        <f t="shared" si="98"/>
        <v>6.5556584883124076</v>
      </c>
      <c r="P236" s="4">
        <v>10</v>
      </c>
      <c r="Q236" s="10">
        <f>P236/SUM(P232:P250)</f>
        <v>5.5555555555555552E-2</v>
      </c>
      <c r="R236" s="7">
        <f t="shared" si="99"/>
        <v>8.0147901346800889</v>
      </c>
    </row>
    <row r="237" spans="2:18" x14ac:dyDescent="0.25">
      <c r="E237" s="5">
        <f t="shared" si="90"/>
        <v>80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86.87125353334234</v>
      </c>
      <c r="K237" s="5">
        <f t="shared" si="94"/>
        <v>8.188841083986393</v>
      </c>
      <c r="L237" s="5">
        <f t="shared" si="95"/>
        <v>87.256356838645445</v>
      </c>
      <c r="M237" s="5">
        <f t="shared" si="96"/>
        <v>5.3850231346787227</v>
      </c>
      <c r="N237" s="7">
        <f t="shared" si="97"/>
        <v>1.0127922073379962</v>
      </c>
      <c r="O237" s="7">
        <f t="shared" si="98"/>
        <v>6.8127922073379956</v>
      </c>
      <c r="P237" s="4">
        <v>10</v>
      </c>
      <c r="Q237" s="10">
        <f>P237/SUM(P232:P250)</f>
        <v>5.5555555555555552E-2</v>
      </c>
      <c r="R237" s="7">
        <f t="shared" si="99"/>
        <v>8.104744369984628</v>
      </c>
    </row>
    <row r="238" spans="2:18" x14ac:dyDescent="0.25">
      <c r="E238" s="5">
        <f t="shared" si="90"/>
        <v>80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85.344886421109734</v>
      </c>
      <c r="K238" s="5">
        <f t="shared" si="94"/>
        <v>9.2576148420470474</v>
      </c>
      <c r="L238" s="5">
        <f t="shared" si="95"/>
        <v>85.845518641311784</v>
      </c>
      <c r="M238" s="5">
        <f t="shared" si="96"/>
        <v>6.1908388529637435</v>
      </c>
      <c r="N238" s="7">
        <f t="shared" si="97"/>
        <v>1.2449656516124017</v>
      </c>
      <c r="O238" s="7">
        <f t="shared" si="98"/>
        <v>7.0449656516124017</v>
      </c>
      <c r="P238" s="4">
        <v>10</v>
      </c>
      <c r="Q238" s="10">
        <f>P238/SUM(P232:P250)</f>
        <v>5.5555555555555552E-2</v>
      </c>
      <c r="R238" s="7">
        <f t="shared" si="99"/>
        <v>8.112116211707189</v>
      </c>
    </row>
    <row r="239" spans="2:18" x14ac:dyDescent="0.25">
      <c r="E239" s="5">
        <f t="shared" si="90"/>
        <v>80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83.656117639614749</v>
      </c>
      <c r="K239" s="5">
        <f t="shared" si="94"/>
        <v>10.045100657711247</v>
      </c>
      <c r="L239" s="5">
        <f t="shared" si="95"/>
        <v>84.257047573224483</v>
      </c>
      <c r="M239" s="5">
        <f t="shared" si="96"/>
        <v>6.8470718966140378</v>
      </c>
      <c r="N239" s="7">
        <f t="shared" si="97"/>
        <v>1.4355532274863028</v>
      </c>
      <c r="O239" s="7">
        <f t="shared" si="98"/>
        <v>7.235553227486303</v>
      </c>
      <c r="P239" s="4">
        <v>10</v>
      </c>
      <c r="Q239" s="10">
        <f>P239/SUM(P232:P250)</f>
        <v>5.5555555555555552E-2</v>
      </c>
      <c r="R239" s="7">
        <f t="shared" si="99"/>
        <v>8.0260940196902535</v>
      </c>
    </row>
    <row r="240" spans="2:18" x14ac:dyDescent="0.25">
      <c r="E240" s="5">
        <f t="shared" si="90"/>
        <v>80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81.856259573724856</v>
      </c>
      <c r="K240" s="5">
        <f t="shared" si="94"/>
        <v>10.527371172957087</v>
      </c>
      <c r="L240" s="5">
        <f t="shared" si="95"/>
        <v>82.530435447865116</v>
      </c>
      <c r="M240" s="5">
        <f t="shared" si="96"/>
        <v>7.3284688882139521</v>
      </c>
      <c r="N240" s="7">
        <f t="shared" si="97"/>
        <v>1.5739599073501775</v>
      </c>
      <c r="O240" s="7">
        <f t="shared" si="98"/>
        <v>7.3739599073501774</v>
      </c>
      <c r="P240" s="4">
        <v>10</v>
      </c>
      <c r="Q240" s="10">
        <f>P240/SUM(P232:P250)</f>
        <v>5.5555555555555552E-2</v>
      </c>
      <c r="R240" s="7">
        <f t="shared" si="99"/>
        <v>7.8478206816336735</v>
      </c>
    </row>
    <row r="241" spans="5:18" x14ac:dyDescent="0.25">
      <c r="E241" s="5">
        <f t="shared" si="90"/>
        <v>80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80</v>
      </c>
      <c r="K241" s="5">
        <f t="shared" si="94"/>
        <v>10.689772842219476</v>
      </c>
      <c r="L241" s="5">
        <f t="shared" si="95"/>
        <v>80.711035450043966</v>
      </c>
      <c r="M241" s="5">
        <f t="shared" si="96"/>
        <v>7.6109022740521537</v>
      </c>
      <c r="N241" s="7">
        <f t="shared" si="97"/>
        <v>1.6539569328938495</v>
      </c>
      <c r="O241" s="7">
        <f t="shared" si="98"/>
        <v>7.4539569328938491</v>
      </c>
      <c r="P241" s="4">
        <v>10</v>
      </c>
      <c r="Q241" s="10">
        <f>P241/SUM(P232:P250)</f>
        <v>5.5555555555555552E-2</v>
      </c>
      <c r="R241" s="7">
        <f t="shared" si="99"/>
        <v>7.5870464527544579</v>
      </c>
    </row>
    <row r="242" spans="5:18" x14ac:dyDescent="0.25">
      <c r="E242" s="5">
        <f t="shared" si="90"/>
        <v>80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78.143740426275144</v>
      </c>
      <c r="K242" s="5">
        <f t="shared" si="94"/>
        <v>10.527371172957087</v>
      </c>
      <c r="L242" s="5">
        <f t="shared" si="95"/>
        <v>78.849665260052163</v>
      </c>
      <c r="M242" s="5">
        <f t="shared" si="96"/>
        <v>7.6725809458684422</v>
      </c>
      <c r="N242" s="7">
        <f t="shared" si="97"/>
        <v>1.6712710054973612</v>
      </c>
      <c r="O242" s="7">
        <f t="shared" si="98"/>
        <v>7.4712710054973606</v>
      </c>
      <c r="P242" s="4">
        <v>10</v>
      </c>
      <c r="Q242" s="10">
        <f>P242/SUM(P232:P250)</f>
        <v>5.5555555555555552E-2</v>
      </c>
      <c r="R242" s="7">
        <f t="shared" si="99"/>
        <v>7.2579542077813208</v>
      </c>
    </row>
    <row r="243" spans="5:18" x14ac:dyDescent="0.25">
      <c r="E243" s="5">
        <f t="shared" si="90"/>
        <v>80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76.343882360385251</v>
      </c>
      <c r="K243" s="5">
        <f t="shared" si="94"/>
        <v>10.045100657711249</v>
      </c>
      <c r="L243" s="5">
        <f t="shared" si="95"/>
        <v>77.001898814768808</v>
      </c>
      <c r="M243" s="5">
        <f t="shared" si="96"/>
        <v>7.4957491786020523</v>
      </c>
      <c r="N243" s="7">
        <f t="shared" si="97"/>
        <v>1.6214749865105103</v>
      </c>
      <c r="O243" s="7">
        <f t="shared" si="98"/>
        <v>7.4214749865105105</v>
      </c>
      <c r="P243" s="4">
        <v>10</v>
      </c>
      <c r="Q243" s="10">
        <f>P243/SUM(P232:P250)</f>
        <v>5.5555555555555552E-2</v>
      </c>
      <c r="R243" s="7">
        <f t="shared" si="99"/>
        <v>6.8756399048048085</v>
      </c>
    </row>
    <row r="244" spans="5:18" x14ac:dyDescent="0.25">
      <c r="E244" s="5">
        <f t="shared" si="90"/>
        <v>80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74.655113578890266</v>
      </c>
      <c r="K244" s="5">
        <f t="shared" si="94"/>
        <v>9.2576148420470492</v>
      </c>
      <c r="L244" s="5">
        <f t="shared" si="95"/>
        <v>75.226919490569969</v>
      </c>
      <c r="M244" s="5">
        <f t="shared" si="96"/>
        <v>7.0688829133296771</v>
      </c>
      <c r="N244" s="7">
        <f t="shared" si="97"/>
        <v>1.499581502928226</v>
      </c>
      <c r="O244" s="7">
        <f t="shared" si="98"/>
        <v>7.2995815029282261</v>
      </c>
      <c r="P244" s="4">
        <v>10</v>
      </c>
      <c r="Q244" s="10">
        <f>P244/SUM(P232:P250)</f>
        <v>5.5555555555555552E-2</v>
      </c>
      <c r="R244" s="7">
        <f t="shared" si="99"/>
        <v>6.4545288163668069</v>
      </c>
    </row>
    <row r="245" spans="5:18" x14ac:dyDescent="0.25">
      <c r="E245" s="5">
        <f t="shared" si="90"/>
        <v>80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73.12874646665766</v>
      </c>
      <c r="K245" s="5">
        <f t="shared" si="94"/>
        <v>8.188841083986393</v>
      </c>
      <c r="L245" s="5">
        <f t="shared" si="95"/>
        <v>73.585804868082249</v>
      </c>
      <c r="M245" s="5">
        <f t="shared" si="96"/>
        <v>6.389273875594534</v>
      </c>
      <c r="N245" s="7">
        <f t="shared" si="97"/>
        <v>1.3026476098315907</v>
      </c>
      <c r="O245" s="7">
        <f t="shared" si="98"/>
        <v>7.1026476098315907</v>
      </c>
      <c r="P245" s="4">
        <v>10</v>
      </c>
      <c r="Q245" s="10">
        <f>P245/SUM(P232:P250)</f>
        <v>5.5555555555555552E-2</v>
      </c>
      <c r="R245" s="7">
        <f t="shared" si="99"/>
        <v>6.009362231130746</v>
      </c>
    </row>
    <row r="246" spans="5:18" x14ac:dyDescent="0.25">
      <c r="E246" s="5">
        <f t="shared" si="90"/>
        <v>80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71.811158916013611</v>
      </c>
      <c r="K246" s="5">
        <f t="shared" si="94"/>
        <v>6.8712535333423421</v>
      </c>
      <c r="L246" s="5">
        <f t="shared" si="95"/>
        <v>72.13914797099028</v>
      </c>
      <c r="M246" s="5">
        <f t="shared" si="96"/>
        <v>5.4657087594529257</v>
      </c>
      <c r="N246" s="7">
        <f t="shared" si="97"/>
        <v>1.0357751679323908</v>
      </c>
      <c r="O246" s="7">
        <f t="shared" si="98"/>
        <v>6.8357751679323906</v>
      </c>
      <c r="P246" s="4">
        <v>10</v>
      </c>
      <c r="Q246" s="10">
        <f>P246/SUM(P232:P250)</f>
        <v>5.5555555555555552E-2</v>
      </c>
      <c r="R246" s="7">
        <f t="shared" si="99"/>
        <v>5.5584002120570561</v>
      </c>
    </row>
    <row r="247" spans="5:18" x14ac:dyDescent="0.25">
      <c r="E247" s="5">
        <f t="shared" si="90"/>
        <v>80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70.742385157952953</v>
      </c>
      <c r="K247" s="5">
        <f t="shared" si="94"/>
        <v>5.3448864211097371</v>
      </c>
      <c r="L247" s="5">
        <f t="shared" si="95"/>
        <v>70.944012211678057</v>
      </c>
      <c r="M247" s="5">
        <f t="shared" si="96"/>
        <v>4.3207294229558801</v>
      </c>
      <c r="N247" s="7">
        <f t="shared" si="97"/>
        <v>0.71999285311274575</v>
      </c>
      <c r="O247" s="7">
        <f t="shared" si="98"/>
        <v>6.5199928531127451</v>
      </c>
      <c r="P247" s="4">
        <v>10</v>
      </c>
      <c r="Q247" s="10">
        <f>P247/SUM(P232:P250)</f>
        <v>5.5555555555555552E-2</v>
      </c>
      <c r="R247" s="7">
        <f t="shared" si="99"/>
        <v>5.1274169895628328</v>
      </c>
    </row>
    <row r="248" spans="5:18" x14ac:dyDescent="0.25">
      <c r="E248" s="5">
        <f t="shared" si="90"/>
        <v>80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69.954899342288755</v>
      </c>
      <c r="K248" s="5">
        <f t="shared" si="94"/>
        <v>3.6561176396147479</v>
      </c>
      <c r="L248" s="5">
        <f t="shared" si="95"/>
        <v>70.05037571765375</v>
      </c>
      <c r="M248" s="5">
        <f t="shared" si="96"/>
        <v>2.9917802929686927</v>
      </c>
      <c r="N248" s="7">
        <f t="shared" si="97"/>
        <v>0.39818321995315226</v>
      </c>
      <c r="O248" s="7">
        <f t="shared" si="98"/>
        <v>6.1981832199531519</v>
      </c>
      <c r="P248" s="4">
        <v>10</v>
      </c>
      <c r="Q248" s="10">
        <f>P248/SUM(P232:P250)</f>
        <v>5.5555555555555552E-2</v>
      </c>
      <c r="R248" s="7">
        <f t="shared" si="99"/>
        <v>4.7523166901374658</v>
      </c>
    </row>
    <row r="249" spans="5:18" x14ac:dyDescent="0.25">
      <c r="E249" s="5">
        <f t="shared" si="90"/>
        <v>80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69.472628827042911</v>
      </c>
      <c r="K249" s="5">
        <f t="shared" si="94"/>
        <v>1.8562595737248537</v>
      </c>
      <c r="L249" s="5">
        <f t="shared" si="95"/>
        <v>69.497423374864184</v>
      </c>
      <c r="M249" s="5">
        <f t="shared" si="96"/>
        <v>1.5305386021750924</v>
      </c>
      <c r="N249" s="7">
        <f t="shared" si="97"/>
        <v>0.13395942080282011</v>
      </c>
      <c r="O249" s="7">
        <f t="shared" si="98"/>
        <v>5.9339594208028199</v>
      </c>
      <c r="P249" s="4">
        <v>10</v>
      </c>
      <c r="Q249" s="10">
        <f>P249/SUM(P232:P250)</f>
        <v>5.5555555555555552E-2</v>
      </c>
      <c r="R249" s="7">
        <f t="shared" si="99"/>
        <v>4.4781847310714937</v>
      </c>
    </row>
    <row r="250" spans="5:18" x14ac:dyDescent="0.25">
      <c r="E250" s="5">
        <f t="shared" si="90"/>
        <v>80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69.310227157780531</v>
      </c>
      <c r="K250" s="5">
        <f t="shared" si="94"/>
        <v>1.3096558680969319E-15</v>
      </c>
      <c r="L250" s="5">
        <f t="shared" si="95"/>
        <v>69.310227157780531</v>
      </c>
      <c r="M250" s="5">
        <f t="shared" si="96"/>
        <v>1.0826360976379048E-15</v>
      </c>
      <c r="N250" s="7">
        <f t="shared" si="97"/>
        <v>3.2524553645237986E-17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4.3535412522259689</v>
      </c>
    </row>
    <row r="251" spans="5:18" x14ac:dyDescent="0.25">
      <c r="R251" s="7">
        <f>SUMPRODUCT(Q232:Q250,R232:R250)</f>
        <v>6.8452213257414476</v>
      </c>
    </row>
  </sheetData>
  <pageMargins left="0.7" right="0.7" top="0.78740157499999996" bottom="0.78740157499999996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8168889431442"/>
  </sheetPr>
  <dimension ref="B2:R251"/>
  <sheetViews>
    <sheetView zoomScale="80" zoomScaleNormal="80" workbookViewId="0">
      <pane ySplit="20" topLeftCell="A21" activePane="bottomLeft" state="frozen"/>
      <selection activeCell="A38" sqref="A38"/>
      <selection pane="bottomLeft" activeCell="A38" sqref="A38"/>
    </sheetView>
  </sheetViews>
  <sheetFormatPr baseColWidth="10" defaultRowHeight="15" x14ac:dyDescent="0.25"/>
  <cols>
    <col min="5" max="18" width="10.7109375" customWidth="1"/>
  </cols>
  <sheetData>
    <row r="2" spans="2:18" x14ac:dyDescent="0.25">
      <c r="E2" s="2" t="s">
        <v>24</v>
      </c>
      <c r="F2" s="2" t="s">
        <v>3</v>
      </c>
      <c r="G2" s="2" t="str">
        <f>'Input&amp;Result'!B12</f>
        <v>h_ref</v>
      </c>
      <c r="H2" s="2" t="str">
        <f>'Input&amp;Result'!B9</f>
        <v>h_veh</v>
      </c>
      <c r="J2" s="2" t="s">
        <v>21</v>
      </c>
      <c r="K2" s="18">
        <f>'Input&amp;Result'!D14</f>
        <v>3.0041999999999999E-2</v>
      </c>
      <c r="M2" s="2" t="s">
        <v>5</v>
      </c>
      <c r="O2" s="19" t="s">
        <v>15</v>
      </c>
      <c r="P2" s="19"/>
      <c r="Q2" s="19"/>
      <c r="R2" s="19"/>
    </row>
    <row r="3" spans="2:18" x14ac:dyDescent="0.25">
      <c r="E3" s="3" t="s">
        <v>25</v>
      </c>
      <c r="F3" s="3" t="s">
        <v>4</v>
      </c>
      <c r="G3" s="3" t="str">
        <f>'Input&amp;Result'!C12</f>
        <v>[m]</v>
      </c>
      <c r="H3" s="3" t="str">
        <f>'Input&amp;Result'!C9</f>
        <v>[m]</v>
      </c>
      <c r="J3" s="2" t="s">
        <v>22</v>
      </c>
      <c r="K3" s="18">
        <f>'Input&amp;Result'!D15</f>
        <v>4.0816999999999999E-2</v>
      </c>
      <c r="M3" s="3" t="s">
        <v>6</v>
      </c>
      <c r="O3" s="19"/>
      <c r="P3" s="19" t="s">
        <v>26</v>
      </c>
      <c r="Q3" s="19"/>
      <c r="R3" s="19"/>
    </row>
    <row r="4" spans="2:18" x14ac:dyDescent="0.25">
      <c r="E4" s="9">
        <f>'Input&amp;Result'!$D$4</f>
        <v>5.8</v>
      </c>
      <c r="F4" s="9">
        <f>'Input&amp;Result'!$D$11</f>
        <v>3</v>
      </c>
      <c r="G4" s="9">
        <f>'Input&amp;Result'!$D$12</f>
        <v>4</v>
      </c>
      <c r="H4" s="9">
        <f>'Input&amp;Result'!$D$9</f>
        <v>4</v>
      </c>
      <c r="J4" s="2" t="s">
        <v>23</v>
      </c>
      <c r="K4" s="18">
        <f>'Input&amp;Result'!D16</f>
        <v>-2.1299999999999999E-3</v>
      </c>
      <c r="M4" s="9">
        <v>85</v>
      </c>
      <c r="O4" s="19"/>
      <c r="P4" s="19" t="s">
        <v>16</v>
      </c>
      <c r="Q4" s="19"/>
      <c r="R4" s="19"/>
    </row>
    <row r="6" spans="2:18" ht="45" x14ac:dyDescent="0.25">
      <c r="B6" s="2" t="s">
        <v>38</v>
      </c>
      <c r="C6" s="6" t="s">
        <v>27</v>
      </c>
    </row>
    <row r="7" spans="2:18" x14ac:dyDescent="0.25">
      <c r="B7" s="3" t="s">
        <v>13</v>
      </c>
      <c r="C7" s="3" t="s">
        <v>25</v>
      </c>
    </row>
    <row r="8" spans="2:18" x14ac:dyDescent="0.25">
      <c r="B8" s="30">
        <v>0.05</v>
      </c>
      <c r="C8" s="7">
        <f>$R$44</f>
        <v>6.1735663801395511</v>
      </c>
    </row>
    <row r="9" spans="2:18" x14ac:dyDescent="0.25">
      <c r="B9" s="30">
        <v>0.15</v>
      </c>
      <c r="C9" s="7">
        <f>$R$67</f>
        <v>6.3346465561212142</v>
      </c>
    </row>
    <row r="10" spans="2:18" x14ac:dyDescent="0.25">
      <c r="B10" s="30">
        <v>0.25</v>
      </c>
      <c r="C10" s="7">
        <f>$R$90</f>
        <v>6.4300213240487887</v>
      </c>
    </row>
    <row r="11" spans="2:18" x14ac:dyDescent="0.25">
      <c r="B11" s="30">
        <v>0.35</v>
      </c>
      <c r="C11" s="7">
        <f>$R$113</f>
        <v>6.5010594675441409</v>
      </c>
    </row>
    <row r="12" spans="2:18" x14ac:dyDescent="0.25">
      <c r="B12" s="30">
        <v>0.45</v>
      </c>
      <c r="C12" s="7">
        <f>$R$136</f>
        <v>6.5586868128228026</v>
      </c>
    </row>
    <row r="13" spans="2:18" x14ac:dyDescent="0.25">
      <c r="B13" s="30">
        <v>0.55000000000000004</v>
      </c>
      <c r="C13" s="7">
        <f>$R$159</f>
        <v>6.6076309639330626</v>
      </c>
    </row>
    <row r="14" spans="2:18" x14ac:dyDescent="0.25">
      <c r="B14" s="30">
        <v>0.65</v>
      </c>
      <c r="C14" s="7">
        <f>$R$182</f>
        <v>6.6504187199943487</v>
      </c>
    </row>
    <row r="15" spans="2:18" x14ac:dyDescent="0.25">
      <c r="B15" s="30">
        <v>0.75</v>
      </c>
      <c r="C15" s="7">
        <f>$R$205</f>
        <v>6.688577251890985</v>
      </c>
    </row>
    <row r="16" spans="2:18" x14ac:dyDescent="0.25">
      <c r="B16" s="30">
        <v>0.85</v>
      </c>
      <c r="C16" s="7">
        <f>$R$228</f>
        <v>6.7231079348499403</v>
      </c>
    </row>
    <row r="17" spans="2:18" ht="15.75" thickBot="1" x14ac:dyDescent="0.3">
      <c r="B17" s="30">
        <v>0.95</v>
      </c>
      <c r="C17" s="12">
        <f>$R$251</f>
        <v>6.7547068023797348</v>
      </c>
    </row>
    <row r="18" spans="2:18" ht="15.75" thickBot="1" x14ac:dyDescent="0.3">
      <c r="B18" s="31" t="s">
        <v>40</v>
      </c>
      <c r="C18" s="13">
        <f>AVERAGE(C8:C17)</f>
        <v>6.5422422213724571</v>
      </c>
    </row>
    <row r="23" spans="2:18" ht="45" x14ac:dyDescent="0.25">
      <c r="B23" s="2" t="s">
        <v>38</v>
      </c>
      <c r="C23" s="2" t="s">
        <v>38</v>
      </c>
      <c r="D23" s="2" t="s">
        <v>39</v>
      </c>
      <c r="E23" s="2" t="s">
        <v>5</v>
      </c>
      <c r="F23" s="2" t="s">
        <v>3</v>
      </c>
      <c r="G23" s="2" t="s">
        <v>7</v>
      </c>
      <c r="H23" s="6" t="s">
        <v>11</v>
      </c>
      <c r="I23" s="6" t="s">
        <v>12</v>
      </c>
      <c r="J23" s="2" t="s">
        <v>9</v>
      </c>
      <c r="K23" s="2" t="s">
        <v>10</v>
      </c>
      <c r="L23" s="2" t="s">
        <v>8</v>
      </c>
      <c r="M23" s="2" t="s">
        <v>1</v>
      </c>
      <c r="N23" s="2" t="s">
        <v>17</v>
      </c>
      <c r="O23" s="2" t="s">
        <v>28</v>
      </c>
      <c r="P23" s="2" t="s">
        <v>14</v>
      </c>
      <c r="Q23" s="2" t="s">
        <v>14</v>
      </c>
      <c r="R23" s="6" t="s">
        <v>27</v>
      </c>
    </row>
    <row r="24" spans="2:18" x14ac:dyDescent="0.25">
      <c r="B24" s="3" t="s">
        <v>13</v>
      </c>
      <c r="C24" s="3" t="s">
        <v>36</v>
      </c>
      <c r="D24" s="3" t="s">
        <v>4</v>
      </c>
      <c r="E24" s="3" t="s">
        <v>6</v>
      </c>
      <c r="F24" s="3" t="s">
        <v>6</v>
      </c>
      <c r="G24" s="3" t="s">
        <v>2</v>
      </c>
      <c r="H24" s="3" t="s">
        <v>6</v>
      </c>
      <c r="I24" s="3" t="s">
        <v>6</v>
      </c>
      <c r="J24" s="3" t="s">
        <v>6</v>
      </c>
      <c r="K24" s="3" t="s">
        <v>6</v>
      </c>
      <c r="L24" s="3" t="s">
        <v>6</v>
      </c>
      <c r="M24" s="3" t="s">
        <v>2</v>
      </c>
      <c r="N24" s="3" t="s">
        <v>25</v>
      </c>
      <c r="O24" s="3" t="s">
        <v>25</v>
      </c>
      <c r="P24" s="3" t="s">
        <v>2</v>
      </c>
      <c r="Q24" s="3" t="s">
        <v>13</v>
      </c>
      <c r="R24" s="3" t="s">
        <v>25</v>
      </c>
    </row>
    <row r="25" spans="2:18" x14ac:dyDescent="0.25">
      <c r="B25" s="28">
        <v>0.05</v>
      </c>
      <c r="C25" s="9">
        <f>B25*$H$4</f>
        <v>0.2</v>
      </c>
      <c r="D25" s="26">
        <f>$F$4*(C25/$G$4)^0.2</f>
        <v>1.6478408149591768</v>
      </c>
      <c r="E25" s="5">
        <f t="shared" ref="E25:E43" si="0">$M$4</f>
        <v>85</v>
      </c>
      <c r="F25" s="27">
        <f>D25*3.6</f>
        <v>5.9322269338530367</v>
      </c>
      <c r="G25" s="1">
        <v>0</v>
      </c>
      <c r="H25" s="5">
        <f>$F25*COS($G25*PI()/180)</f>
        <v>5.9322269338530367</v>
      </c>
      <c r="I25" s="5">
        <f>$F25*SIN($G25*PI()/180)</f>
        <v>0</v>
      </c>
      <c r="J25" s="5">
        <f>E25+H25</f>
        <v>90.93222693385303</v>
      </c>
      <c r="K25" s="5">
        <f>I25</f>
        <v>0</v>
      </c>
      <c r="L25" s="5">
        <f>SQRT(J25^2+K25^2)</f>
        <v>90.93222693385303</v>
      </c>
      <c r="M25" s="5">
        <f>ATAN(K25/J25)*180/PI()</f>
        <v>0</v>
      </c>
      <c r="N25" s="7">
        <f>$K$2*M25+$K$3*M25*M25+$K$4*M25*M25*M25</f>
        <v>0</v>
      </c>
      <c r="O25" s="7">
        <f>N25+$E$4</f>
        <v>5.8</v>
      </c>
      <c r="P25" s="4">
        <v>5</v>
      </c>
      <c r="Q25" s="10">
        <f>P25/SUM(P25:P43)</f>
        <v>2.7777777777777776E-2</v>
      </c>
      <c r="R25" s="7">
        <f>O25*(L25^2/E25^2)</f>
        <v>6.6378249677326693</v>
      </c>
    </row>
    <row r="26" spans="2:18" x14ac:dyDescent="0.25">
      <c r="E26" s="5">
        <f t="shared" si="0"/>
        <v>85</v>
      </c>
      <c r="F26" s="27">
        <f>D25*3.6</f>
        <v>5.9322269338530367</v>
      </c>
      <c r="G26" s="1">
        <v>10</v>
      </c>
      <c r="H26" s="5">
        <f t="shared" ref="H26:H43" si="1">$F26*COS($G26*PI()/180)</f>
        <v>5.8421030770863096</v>
      </c>
      <c r="I26" s="5">
        <f t="shared" ref="I26:I43" si="2">$F26*SIN($G26*PI()/180)</f>
        <v>1.0301203965702614</v>
      </c>
      <c r="J26" s="5">
        <f t="shared" ref="J26:J43" si="3">E26+H26</f>
        <v>90.842103077086307</v>
      </c>
      <c r="K26" s="5">
        <f t="shared" ref="K26:K43" si="4">I26</f>
        <v>1.0301203965702614</v>
      </c>
      <c r="L26" s="5">
        <f t="shared" ref="L26:L43" si="5">SQRT(J26^2+K26^2)</f>
        <v>90.847943507266038</v>
      </c>
      <c r="M26" s="5">
        <f t="shared" ref="M26:M43" si="6">ATAN(K26/J26)*180/PI()</f>
        <v>0.64968796936601492</v>
      </c>
      <c r="N26" s="7">
        <f t="shared" ref="N26:N43" si="7">$K$2*M26+$K$3*M26*M26+$K$4*M26*M26*M26</f>
        <v>3.616244620723244E-2</v>
      </c>
      <c r="O26" s="7">
        <f t="shared" ref="O26:O43" si="8">N26+$E$4</f>
        <v>5.8361624462072319</v>
      </c>
      <c r="P26" s="4">
        <v>10</v>
      </c>
      <c r="Q26" s="10">
        <f>P26/SUM(P25:P43)</f>
        <v>5.5555555555555552E-2</v>
      </c>
      <c r="R26" s="7">
        <f t="shared" ref="R26:R43" si="9">O26*(L26^2/E26^2)</f>
        <v>6.666835232184698</v>
      </c>
    </row>
    <row r="27" spans="2:18" x14ac:dyDescent="0.25">
      <c r="E27" s="5">
        <f t="shared" si="0"/>
        <v>85</v>
      </c>
      <c r="F27" s="27">
        <f>D25*3.6</f>
        <v>5.9322269338530367</v>
      </c>
      <c r="G27" s="1">
        <v>20</v>
      </c>
      <c r="H27" s="5">
        <f t="shared" si="1"/>
        <v>5.5744698745691137</v>
      </c>
      <c r="I27" s="5">
        <f t="shared" si="2"/>
        <v>2.0289411061568079</v>
      </c>
      <c r="J27" s="5">
        <f t="shared" si="3"/>
        <v>90.574469874569118</v>
      </c>
      <c r="K27" s="5">
        <f t="shared" si="4"/>
        <v>2.0289411061568079</v>
      </c>
      <c r="L27" s="5">
        <f t="shared" si="5"/>
        <v>90.597191982265556</v>
      </c>
      <c r="M27" s="5">
        <f t="shared" si="6"/>
        <v>1.2832570117994768</v>
      </c>
      <c r="N27" s="7">
        <f t="shared" si="7"/>
        <v>0.10126582357319706</v>
      </c>
      <c r="O27" s="7">
        <f t="shared" si="8"/>
        <v>5.9012658235731967</v>
      </c>
      <c r="P27" s="4">
        <v>10</v>
      </c>
      <c r="Q27" s="10">
        <f>P27/SUM(P25:P43)</f>
        <v>5.5555555555555552E-2</v>
      </c>
      <c r="R27" s="7">
        <f t="shared" si="9"/>
        <v>6.7040431477439109</v>
      </c>
    </row>
    <row r="28" spans="2:18" x14ac:dyDescent="0.25">
      <c r="E28" s="5">
        <f t="shared" si="0"/>
        <v>85</v>
      </c>
      <c r="F28" s="27">
        <f>D25*3.6</f>
        <v>5.9322269338530367</v>
      </c>
      <c r="G28" s="1">
        <v>30</v>
      </c>
      <c r="H28" s="5">
        <f t="shared" si="1"/>
        <v>5.137459225730999</v>
      </c>
      <c r="I28" s="5">
        <f t="shared" si="2"/>
        <v>2.9661134669265179</v>
      </c>
      <c r="J28" s="5">
        <f t="shared" si="3"/>
        <v>90.137459225730993</v>
      </c>
      <c r="K28" s="5">
        <f t="shared" si="4"/>
        <v>2.9661134669265179</v>
      </c>
      <c r="L28" s="5">
        <f t="shared" si="5"/>
        <v>90.186248312971756</v>
      </c>
      <c r="M28" s="5">
        <f t="shared" si="6"/>
        <v>1.8847267611538938</v>
      </c>
      <c r="N28" s="7">
        <f t="shared" si="7"/>
        <v>0.18735073019468174</v>
      </c>
      <c r="O28" s="7">
        <f t="shared" si="8"/>
        <v>5.9873507301946818</v>
      </c>
      <c r="P28" s="4">
        <v>10</v>
      </c>
      <c r="Q28" s="10">
        <f>P28/SUM(P25:P43)</f>
        <v>5.5555555555555552E-2</v>
      </c>
      <c r="R28" s="7">
        <f t="shared" si="9"/>
        <v>6.740273041035084</v>
      </c>
    </row>
    <row r="29" spans="2:18" x14ac:dyDescent="0.25">
      <c r="E29" s="5">
        <f t="shared" si="0"/>
        <v>85</v>
      </c>
      <c r="F29" s="27">
        <f>D25*3.6</f>
        <v>5.9322269338530367</v>
      </c>
      <c r="G29" s="1">
        <v>40</v>
      </c>
      <c r="H29" s="5">
        <f t="shared" si="1"/>
        <v>4.5443494779988516</v>
      </c>
      <c r="I29" s="5">
        <f t="shared" si="2"/>
        <v>3.8131619709295013</v>
      </c>
      <c r="J29" s="5">
        <f t="shared" si="3"/>
        <v>89.54434947799885</v>
      </c>
      <c r="K29" s="5">
        <f t="shared" si="4"/>
        <v>3.8131619709295013</v>
      </c>
      <c r="L29" s="5">
        <f t="shared" si="5"/>
        <v>89.625502663329797</v>
      </c>
      <c r="M29" s="5">
        <f t="shared" si="6"/>
        <v>2.4384136959000005</v>
      </c>
      <c r="N29" s="7">
        <f t="shared" si="7"/>
        <v>0.28506530649199441</v>
      </c>
      <c r="O29" s="7">
        <f t="shared" si="8"/>
        <v>6.0850653064919946</v>
      </c>
      <c r="P29" s="4">
        <v>10</v>
      </c>
      <c r="Q29" s="10">
        <f>P29/SUM(P25:P43)</f>
        <v>5.5555555555555552E-2</v>
      </c>
      <c r="R29" s="7">
        <f t="shared" si="9"/>
        <v>6.765355165016306</v>
      </c>
    </row>
    <row r="30" spans="2:18" x14ac:dyDescent="0.25">
      <c r="E30" s="5">
        <f t="shared" si="0"/>
        <v>85</v>
      </c>
      <c r="F30" s="27">
        <f>D25*3.6</f>
        <v>5.9322269338530367</v>
      </c>
      <c r="G30" s="1">
        <v>50</v>
      </c>
      <c r="H30" s="5">
        <f t="shared" si="1"/>
        <v>3.8131619709295017</v>
      </c>
      <c r="I30" s="5">
        <f t="shared" si="2"/>
        <v>4.5443494779988516</v>
      </c>
      <c r="J30" s="5">
        <f t="shared" si="3"/>
        <v>88.813161970929499</v>
      </c>
      <c r="K30" s="5">
        <f t="shared" si="4"/>
        <v>4.5443494779988516</v>
      </c>
      <c r="L30" s="5">
        <f t="shared" si="5"/>
        <v>88.929347526296098</v>
      </c>
      <c r="M30" s="5">
        <f t="shared" si="6"/>
        <v>2.9291286134767742</v>
      </c>
      <c r="N30" s="7">
        <f t="shared" si="7"/>
        <v>0.384668636701193</v>
      </c>
      <c r="O30" s="7">
        <f t="shared" si="8"/>
        <v>6.1846686367011925</v>
      </c>
      <c r="P30" s="4">
        <v>10</v>
      </c>
      <c r="Q30" s="10">
        <f>P30/SUM(P25:P43)</f>
        <v>5.5555555555555552E-2</v>
      </c>
      <c r="R30" s="7">
        <f t="shared" si="9"/>
        <v>6.7696902260432701</v>
      </c>
    </row>
    <row r="31" spans="2:18" x14ac:dyDescent="0.25">
      <c r="E31" s="5">
        <f t="shared" si="0"/>
        <v>85</v>
      </c>
      <c r="F31" s="27">
        <f>D25*3.6</f>
        <v>5.9322269338530367</v>
      </c>
      <c r="G31" s="1">
        <v>60</v>
      </c>
      <c r="H31" s="5">
        <f t="shared" si="1"/>
        <v>2.9661134669265188</v>
      </c>
      <c r="I31" s="5">
        <f t="shared" si="2"/>
        <v>5.1374592257309981</v>
      </c>
      <c r="J31" s="5">
        <f t="shared" si="3"/>
        <v>87.966113466926515</v>
      </c>
      <c r="K31" s="5">
        <f t="shared" si="4"/>
        <v>5.1374592257309981</v>
      </c>
      <c r="L31" s="5">
        <f t="shared" si="5"/>
        <v>88.116006524196493</v>
      </c>
      <c r="M31" s="5">
        <f t="shared" si="6"/>
        <v>3.3424319152156583</v>
      </c>
      <c r="N31" s="7">
        <f t="shared" si="7"/>
        <v>0.47687813315592742</v>
      </c>
      <c r="O31" s="7">
        <f t="shared" si="8"/>
        <v>6.2768781331559271</v>
      </c>
      <c r="P31" s="4">
        <v>10</v>
      </c>
      <c r="Q31" s="10">
        <f>P31/SUM(P25:P43)</f>
        <v>5.5555555555555552E-2</v>
      </c>
      <c r="R31" s="7">
        <f t="shared" si="9"/>
        <v>6.7455203717340346</v>
      </c>
    </row>
    <row r="32" spans="2:18" x14ac:dyDescent="0.25">
      <c r="E32" s="5">
        <f t="shared" si="0"/>
        <v>85</v>
      </c>
      <c r="F32" s="27">
        <f>D25*3.6</f>
        <v>5.9322269338530367</v>
      </c>
      <c r="G32" s="1">
        <v>70</v>
      </c>
      <c r="H32" s="5">
        <f t="shared" si="1"/>
        <v>2.0289411061568083</v>
      </c>
      <c r="I32" s="5">
        <f t="shared" si="2"/>
        <v>5.5744698745691128</v>
      </c>
      <c r="J32" s="5">
        <f t="shared" si="3"/>
        <v>87.028941106156807</v>
      </c>
      <c r="K32" s="5">
        <f t="shared" si="4"/>
        <v>5.5744698745691128</v>
      </c>
      <c r="L32" s="5">
        <f t="shared" si="5"/>
        <v>87.20728928502129</v>
      </c>
      <c r="M32" s="5">
        <f t="shared" si="6"/>
        <v>3.664963204498318</v>
      </c>
      <c r="N32" s="7">
        <f t="shared" si="7"/>
        <v>0.55350010902031488</v>
      </c>
      <c r="O32" s="7">
        <f t="shared" si="8"/>
        <v>6.3535001090203149</v>
      </c>
      <c r="P32" s="4">
        <v>10</v>
      </c>
      <c r="Q32" s="10">
        <f>P32/SUM(P25:P43)</f>
        <v>5.5555555555555552E-2</v>
      </c>
      <c r="R32" s="7">
        <f t="shared" si="9"/>
        <v>6.6877613151390989</v>
      </c>
    </row>
    <row r="33" spans="2:18" x14ac:dyDescent="0.25">
      <c r="E33" s="5">
        <f t="shared" si="0"/>
        <v>85</v>
      </c>
      <c r="F33" s="27">
        <f>D25*3.6</f>
        <v>5.9322269338530367</v>
      </c>
      <c r="G33" s="1">
        <v>80</v>
      </c>
      <c r="H33" s="5">
        <f t="shared" si="1"/>
        <v>1.0301203965702619</v>
      </c>
      <c r="I33" s="5">
        <f t="shared" si="2"/>
        <v>5.8421030770863096</v>
      </c>
      <c r="J33" s="5">
        <f t="shared" si="3"/>
        <v>86.030120396570268</v>
      </c>
      <c r="K33" s="5">
        <f t="shared" si="4"/>
        <v>5.8421030770863096</v>
      </c>
      <c r="L33" s="5">
        <f t="shared" si="5"/>
        <v>86.228253976360193</v>
      </c>
      <c r="M33" s="5">
        <f t="shared" si="6"/>
        <v>3.8848573087883396</v>
      </c>
      <c r="N33" s="7">
        <f t="shared" si="7"/>
        <v>0.6078403645946423</v>
      </c>
      <c r="O33" s="7">
        <f t="shared" si="8"/>
        <v>6.4078403645946418</v>
      </c>
      <c r="P33" s="4">
        <v>10</v>
      </c>
      <c r="Q33" s="10">
        <f>P33/SUM(P25:P43)</f>
        <v>5.5555555555555552E-2</v>
      </c>
      <c r="R33" s="7">
        <f t="shared" si="9"/>
        <v>6.5943655324089496</v>
      </c>
    </row>
    <row r="34" spans="2:18" x14ac:dyDescent="0.25">
      <c r="E34" s="5">
        <f t="shared" si="0"/>
        <v>85</v>
      </c>
      <c r="F34" s="27">
        <f>D25*3.6</f>
        <v>5.9322269338530367</v>
      </c>
      <c r="G34" s="1">
        <v>90</v>
      </c>
      <c r="H34" s="5">
        <f t="shared" si="1"/>
        <v>3.6339293310886739E-16</v>
      </c>
      <c r="I34" s="5">
        <f t="shared" si="2"/>
        <v>5.9322269338530367</v>
      </c>
      <c r="J34" s="5">
        <f t="shared" si="3"/>
        <v>85</v>
      </c>
      <c r="K34" s="5">
        <f t="shared" si="4"/>
        <v>5.9322269338530367</v>
      </c>
      <c r="L34" s="5">
        <f t="shared" si="5"/>
        <v>85.206756283728652</v>
      </c>
      <c r="M34" s="5">
        <f t="shared" si="6"/>
        <v>3.9922509291907677</v>
      </c>
      <c r="N34" s="7">
        <f t="shared" si="7"/>
        <v>0.63495003397348415</v>
      </c>
      <c r="O34" s="7">
        <f t="shared" si="8"/>
        <v>6.4349500339734842</v>
      </c>
      <c r="P34" s="4">
        <v>10</v>
      </c>
      <c r="Q34" s="10">
        <f>P34/SUM(P25:P43)</f>
        <v>5.5555555555555552E-2</v>
      </c>
      <c r="R34" s="7">
        <f t="shared" si="9"/>
        <v>6.4662931983513188</v>
      </c>
    </row>
    <row r="35" spans="2:18" x14ac:dyDescent="0.25">
      <c r="E35" s="5">
        <f t="shared" si="0"/>
        <v>85</v>
      </c>
      <c r="F35" s="27">
        <f>D25*3.6</f>
        <v>5.9322269338530367</v>
      </c>
      <c r="G35" s="1">
        <v>100</v>
      </c>
      <c r="H35" s="5">
        <f t="shared" si="1"/>
        <v>-1.0301203965702612</v>
      </c>
      <c r="I35" s="5">
        <f t="shared" si="2"/>
        <v>5.8421030770863096</v>
      </c>
      <c r="J35" s="5">
        <f t="shared" si="3"/>
        <v>83.969879603429746</v>
      </c>
      <c r="K35" s="5">
        <f t="shared" si="4"/>
        <v>5.8421030770863096</v>
      </c>
      <c r="L35" s="5">
        <f t="shared" si="5"/>
        <v>84.172862901161849</v>
      </c>
      <c r="M35" s="5">
        <f t="shared" si="6"/>
        <v>3.9798714698098436</v>
      </c>
      <c r="N35" s="7">
        <f t="shared" si="7"/>
        <v>0.63180674875058518</v>
      </c>
      <c r="O35" s="7">
        <f t="shared" si="8"/>
        <v>6.431806748750585</v>
      </c>
      <c r="P35" s="4">
        <v>10</v>
      </c>
      <c r="Q35" s="10">
        <f>P35/SUM(P25:P43)</f>
        <v>5.5555555555555552E-2</v>
      </c>
      <c r="R35" s="7">
        <f t="shared" si="9"/>
        <v>6.3072396542327169</v>
      </c>
    </row>
    <row r="36" spans="2:18" x14ac:dyDescent="0.25">
      <c r="E36" s="5">
        <f t="shared" si="0"/>
        <v>85</v>
      </c>
      <c r="F36" s="27">
        <f>D25*3.6</f>
        <v>5.9322269338530367</v>
      </c>
      <c r="G36" s="1">
        <v>110</v>
      </c>
      <c r="H36" s="5">
        <f t="shared" si="1"/>
        <v>-2.0289411061568079</v>
      </c>
      <c r="I36" s="5">
        <f t="shared" si="2"/>
        <v>5.5744698745691137</v>
      </c>
      <c r="J36" s="5">
        <f t="shared" si="3"/>
        <v>82.971058893843193</v>
      </c>
      <c r="K36" s="5">
        <f t="shared" si="4"/>
        <v>5.5744698745691137</v>
      </c>
      <c r="L36" s="5">
        <f t="shared" si="5"/>
        <v>83.158110418335468</v>
      </c>
      <c r="M36" s="5">
        <f t="shared" si="6"/>
        <v>3.8436814722925745</v>
      </c>
      <c r="N36" s="7">
        <f t="shared" si="7"/>
        <v>0.59754320645100789</v>
      </c>
      <c r="O36" s="7">
        <f t="shared" si="8"/>
        <v>6.397543206451008</v>
      </c>
      <c r="P36" s="4">
        <v>10</v>
      </c>
      <c r="Q36" s="10">
        <f>P36/SUM(P25:P43)</f>
        <v>5.5555555555555552E-2</v>
      </c>
      <c r="R36" s="7">
        <f t="shared" si="9"/>
        <v>6.1232867968773235</v>
      </c>
    </row>
    <row r="37" spans="2:18" x14ac:dyDescent="0.25">
      <c r="E37" s="5">
        <f t="shared" si="0"/>
        <v>85</v>
      </c>
      <c r="F37" s="27">
        <f>D25*3.6</f>
        <v>5.9322269338530367</v>
      </c>
      <c r="G37" s="1">
        <v>120</v>
      </c>
      <c r="H37" s="5">
        <f t="shared" si="1"/>
        <v>-2.966113466926517</v>
      </c>
      <c r="I37" s="5">
        <f t="shared" si="2"/>
        <v>5.137459225730999</v>
      </c>
      <c r="J37" s="5">
        <f t="shared" si="3"/>
        <v>82.033886533073485</v>
      </c>
      <c r="K37" s="5">
        <f t="shared" si="4"/>
        <v>5.137459225730999</v>
      </c>
      <c r="L37" s="5">
        <f t="shared" si="5"/>
        <v>82.194598527015287</v>
      </c>
      <c r="M37" s="5">
        <f t="shared" si="6"/>
        <v>3.5835290079825799</v>
      </c>
      <c r="N37" s="7">
        <f t="shared" si="7"/>
        <v>0.53379576118503569</v>
      </c>
      <c r="O37" s="7">
        <f t="shared" si="8"/>
        <v>6.3337957611850353</v>
      </c>
      <c r="P37" s="4">
        <v>10</v>
      </c>
      <c r="Q37" s="10">
        <f>P37/SUM(P25:P43)</f>
        <v>5.5555555555555552E-2</v>
      </c>
      <c r="R37" s="7">
        <f t="shared" si="9"/>
        <v>5.922604887403617</v>
      </c>
    </row>
    <row r="38" spans="2:18" x14ac:dyDescent="0.25">
      <c r="E38" s="5">
        <f t="shared" si="0"/>
        <v>85</v>
      </c>
      <c r="F38" s="27">
        <f>D25*3.6</f>
        <v>5.9322269338530367</v>
      </c>
      <c r="G38" s="1">
        <v>130</v>
      </c>
      <c r="H38" s="5">
        <f t="shared" si="1"/>
        <v>-3.8131619709295017</v>
      </c>
      <c r="I38" s="5">
        <f t="shared" si="2"/>
        <v>4.5443494779988516</v>
      </c>
      <c r="J38" s="5">
        <f t="shared" si="3"/>
        <v>81.186838029070501</v>
      </c>
      <c r="K38" s="5">
        <f t="shared" si="4"/>
        <v>4.5443494779988516</v>
      </c>
      <c r="L38" s="5">
        <f t="shared" si="5"/>
        <v>81.313921202563563</v>
      </c>
      <c r="M38" s="5">
        <f t="shared" si="6"/>
        <v>3.2037290708281958</v>
      </c>
      <c r="N38" s="7">
        <f t="shared" si="7"/>
        <v>0.4451470860546749</v>
      </c>
      <c r="O38" s="7">
        <f t="shared" si="8"/>
        <v>6.2451470860546747</v>
      </c>
      <c r="P38" s="4">
        <v>10</v>
      </c>
      <c r="Q38" s="10">
        <f>P38/SUM(P25:P43)</f>
        <v>5.5555555555555552E-2</v>
      </c>
      <c r="R38" s="7">
        <f t="shared" si="9"/>
        <v>5.7152420609886754</v>
      </c>
    </row>
    <row r="39" spans="2:18" x14ac:dyDescent="0.25">
      <c r="E39" s="5">
        <f t="shared" si="0"/>
        <v>85</v>
      </c>
      <c r="F39" s="27">
        <f>D25*3.6</f>
        <v>5.9322269338530367</v>
      </c>
      <c r="G39" s="1">
        <v>140</v>
      </c>
      <c r="H39" s="5">
        <f t="shared" si="1"/>
        <v>-4.5443494779988516</v>
      </c>
      <c r="I39" s="5">
        <f t="shared" si="2"/>
        <v>3.8131619709295026</v>
      </c>
      <c r="J39" s="5">
        <f t="shared" si="3"/>
        <v>80.45565052200115</v>
      </c>
      <c r="K39" s="5">
        <f t="shared" si="4"/>
        <v>3.8131619709295026</v>
      </c>
      <c r="L39" s="5">
        <f t="shared" si="5"/>
        <v>80.545961445220371</v>
      </c>
      <c r="M39" s="5">
        <f t="shared" si="6"/>
        <v>2.7134790536919451</v>
      </c>
      <c r="N39" s="7">
        <f t="shared" si="7"/>
        <v>0.33949680011798239</v>
      </c>
      <c r="O39" s="7">
        <f t="shared" si="8"/>
        <v>6.1394968001179819</v>
      </c>
      <c r="P39" s="4">
        <v>10</v>
      </c>
      <c r="Q39" s="10">
        <f>P39/SUM(P25:P43)</f>
        <v>5.5555555555555552E-2</v>
      </c>
      <c r="R39" s="7">
        <f t="shared" si="9"/>
        <v>5.5129298424713093</v>
      </c>
    </row>
    <row r="40" spans="2:18" x14ac:dyDescent="0.25">
      <c r="E40" s="5">
        <f t="shared" si="0"/>
        <v>85</v>
      </c>
      <c r="F40" s="27">
        <f>D25*3.6</f>
        <v>5.9322269338530367</v>
      </c>
      <c r="G40" s="1">
        <v>150</v>
      </c>
      <c r="H40" s="5">
        <f t="shared" si="1"/>
        <v>-5.137459225730999</v>
      </c>
      <c r="I40" s="5">
        <f t="shared" si="2"/>
        <v>2.9661134669265179</v>
      </c>
      <c r="J40" s="5">
        <f t="shared" si="3"/>
        <v>79.862540774269007</v>
      </c>
      <c r="K40" s="5">
        <f t="shared" si="4"/>
        <v>2.9661134669265179</v>
      </c>
      <c r="L40" s="5">
        <f t="shared" si="5"/>
        <v>79.91760286708093</v>
      </c>
      <c r="M40" s="5">
        <f t="shared" si="6"/>
        <v>2.1270010354387594</v>
      </c>
      <c r="N40" s="7">
        <f t="shared" si="7"/>
        <v>0.22806427667914578</v>
      </c>
      <c r="O40" s="7">
        <f t="shared" si="8"/>
        <v>6.0280642766791459</v>
      </c>
      <c r="P40" s="4">
        <v>10</v>
      </c>
      <c r="Q40" s="10">
        <f>P40/SUM(P25:P43)</f>
        <v>5.5555555555555552E-2</v>
      </c>
      <c r="R40" s="7">
        <f t="shared" si="9"/>
        <v>5.3287447837863002</v>
      </c>
    </row>
    <row r="41" spans="2:18" x14ac:dyDescent="0.25">
      <c r="E41" s="5">
        <f t="shared" si="0"/>
        <v>85</v>
      </c>
      <c r="F41" s="27">
        <f>D25*3.6</f>
        <v>5.9322269338530367</v>
      </c>
      <c r="G41" s="1">
        <v>160</v>
      </c>
      <c r="H41" s="5">
        <f t="shared" si="1"/>
        <v>-5.5744698745691128</v>
      </c>
      <c r="I41" s="5">
        <f t="shared" si="2"/>
        <v>2.0289411061568088</v>
      </c>
      <c r="J41" s="5">
        <f t="shared" si="3"/>
        <v>79.425530125430882</v>
      </c>
      <c r="K41" s="5">
        <f t="shared" si="4"/>
        <v>2.0289411061568088</v>
      </c>
      <c r="L41" s="5">
        <f t="shared" si="5"/>
        <v>79.451440752940286</v>
      </c>
      <c r="M41" s="5">
        <f t="shared" si="6"/>
        <v>1.4633139424185366</v>
      </c>
      <c r="N41" s="7">
        <f t="shared" si="7"/>
        <v>0.1246877260944434</v>
      </c>
      <c r="O41" s="7">
        <f t="shared" si="8"/>
        <v>5.9246877260944428</v>
      </c>
      <c r="P41" s="4">
        <v>10</v>
      </c>
      <c r="Q41" s="10">
        <f>P41/SUM(P25:P43)</f>
        <v>5.5555555555555552E-2</v>
      </c>
      <c r="R41" s="7">
        <f t="shared" si="9"/>
        <v>5.1764397964890003</v>
      </c>
    </row>
    <row r="42" spans="2:18" x14ac:dyDescent="0.25">
      <c r="E42" s="5">
        <f t="shared" si="0"/>
        <v>85</v>
      </c>
      <c r="F42" s="27">
        <f>D25*3.6</f>
        <v>5.9322269338530367</v>
      </c>
      <c r="G42" s="1">
        <v>170</v>
      </c>
      <c r="H42" s="5">
        <f t="shared" si="1"/>
        <v>-5.8421030770863096</v>
      </c>
      <c r="I42" s="5">
        <f t="shared" si="2"/>
        <v>1.0301203965702612</v>
      </c>
      <c r="J42" s="5">
        <f t="shared" si="3"/>
        <v>79.157896922913693</v>
      </c>
      <c r="K42" s="5">
        <f t="shared" si="4"/>
        <v>1.0301203965702612</v>
      </c>
      <c r="L42" s="5">
        <f t="shared" si="5"/>
        <v>79.164599369226011</v>
      </c>
      <c r="M42" s="5">
        <f t="shared" si="6"/>
        <v>0.74557589277246306</v>
      </c>
      <c r="N42" s="7">
        <f t="shared" si="7"/>
        <v>4.4205298726090497E-2</v>
      </c>
      <c r="O42" s="7">
        <f t="shared" si="8"/>
        <v>5.8442052987260906</v>
      </c>
      <c r="P42" s="4">
        <v>10</v>
      </c>
      <c r="Q42" s="10">
        <f>P42/SUM(P25:P43)</f>
        <v>5.5555555555555552E-2</v>
      </c>
      <c r="R42" s="7">
        <f t="shared" si="9"/>
        <v>5.0693193220818316</v>
      </c>
    </row>
    <row r="43" spans="2:18" x14ac:dyDescent="0.25">
      <c r="E43" s="5">
        <f t="shared" si="0"/>
        <v>85</v>
      </c>
      <c r="F43" s="27">
        <f>D25*3.6</f>
        <v>5.9322269338530367</v>
      </c>
      <c r="G43" s="1">
        <v>180</v>
      </c>
      <c r="H43" s="5">
        <f t="shared" si="1"/>
        <v>-5.9322269338530367</v>
      </c>
      <c r="I43" s="5">
        <f t="shared" si="2"/>
        <v>7.2678586621773478E-16</v>
      </c>
      <c r="J43" s="5">
        <f t="shared" si="3"/>
        <v>79.06777306614697</v>
      </c>
      <c r="K43" s="5">
        <f t="shared" si="4"/>
        <v>7.2678586621773478E-16</v>
      </c>
      <c r="L43" s="5">
        <f t="shared" si="5"/>
        <v>79.06777306614697</v>
      </c>
      <c r="M43" s="5">
        <f t="shared" si="6"/>
        <v>5.2665910685506433E-16</v>
      </c>
      <c r="N43" s="7">
        <f t="shared" si="7"/>
        <v>1.5821892888139856E-17</v>
      </c>
      <c r="O43" s="7">
        <f t="shared" si="8"/>
        <v>5.8</v>
      </c>
      <c r="P43" s="4">
        <v>5</v>
      </c>
      <c r="Q43" s="10">
        <f>P43/SUM(P25:P43)</f>
        <v>2.7777777777777776E-2</v>
      </c>
      <c r="R43" s="7">
        <f t="shared" si="9"/>
        <v>5.0186759693163117</v>
      </c>
    </row>
    <row r="44" spans="2:18" x14ac:dyDescent="0.25">
      <c r="R44" s="7">
        <f>SUMPRODUCT(Q25:Q43,R25:R43)</f>
        <v>6.1735663801395511</v>
      </c>
    </row>
    <row r="46" spans="2:18" ht="45" x14ac:dyDescent="0.25">
      <c r="B46" s="2" t="s">
        <v>38</v>
      </c>
      <c r="C46" s="2" t="s">
        <v>38</v>
      </c>
      <c r="D46" s="2" t="s">
        <v>39</v>
      </c>
      <c r="E46" s="2" t="s">
        <v>5</v>
      </c>
      <c r="F46" s="2" t="s">
        <v>3</v>
      </c>
      <c r="G46" s="2" t="s">
        <v>7</v>
      </c>
      <c r="H46" s="6" t="s">
        <v>11</v>
      </c>
      <c r="I46" s="6" t="s">
        <v>12</v>
      </c>
      <c r="J46" s="2" t="s">
        <v>9</v>
      </c>
      <c r="K46" s="2" t="s">
        <v>10</v>
      </c>
      <c r="L46" s="2" t="s">
        <v>8</v>
      </c>
      <c r="M46" s="2" t="s">
        <v>1</v>
      </c>
      <c r="N46" s="2" t="s">
        <v>17</v>
      </c>
      <c r="O46" s="2" t="s">
        <v>28</v>
      </c>
      <c r="P46" s="2" t="s">
        <v>14</v>
      </c>
      <c r="Q46" s="2" t="s">
        <v>14</v>
      </c>
      <c r="R46" s="6" t="s">
        <v>27</v>
      </c>
    </row>
    <row r="47" spans="2:18" x14ac:dyDescent="0.25">
      <c r="B47" s="3" t="s">
        <v>13</v>
      </c>
      <c r="C47" s="3" t="s">
        <v>36</v>
      </c>
      <c r="D47" s="3" t="s">
        <v>4</v>
      </c>
      <c r="E47" s="3" t="s">
        <v>6</v>
      </c>
      <c r="F47" s="3" t="s">
        <v>6</v>
      </c>
      <c r="G47" s="3" t="s">
        <v>2</v>
      </c>
      <c r="H47" s="3" t="s">
        <v>6</v>
      </c>
      <c r="I47" s="3" t="s">
        <v>6</v>
      </c>
      <c r="J47" s="3" t="s">
        <v>6</v>
      </c>
      <c r="K47" s="3" t="s">
        <v>6</v>
      </c>
      <c r="L47" s="3" t="s">
        <v>6</v>
      </c>
      <c r="M47" s="3" t="s">
        <v>2</v>
      </c>
      <c r="N47" s="3" t="s">
        <v>25</v>
      </c>
      <c r="O47" s="3" t="s">
        <v>25</v>
      </c>
      <c r="P47" s="3" t="s">
        <v>2</v>
      </c>
      <c r="Q47" s="3" t="s">
        <v>13</v>
      </c>
      <c r="R47" s="3" t="s">
        <v>25</v>
      </c>
    </row>
    <row r="48" spans="2:18" x14ac:dyDescent="0.25">
      <c r="B48" s="29">
        <f>B25+10%</f>
        <v>0.15000000000000002</v>
      </c>
      <c r="C48" s="9">
        <f>B48*$H$4</f>
        <v>0.60000000000000009</v>
      </c>
      <c r="D48" s="26">
        <f>$F$4*(C48/$G$4)^0.2</f>
        <v>2.0527662867558951</v>
      </c>
      <c r="E48" s="5">
        <f t="shared" ref="E48:E66" si="10">$M$4</f>
        <v>85</v>
      </c>
      <c r="F48" s="27">
        <f>D48*3.6</f>
        <v>7.389958632321223</v>
      </c>
      <c r="G48" s="1">
        <v>0</v>
      </c>
      <c r="H48" s="5">
        <f>$F48*COS($G48*PI()/180)</f>
        <v>7.389958632321223</v>
      </c>
      <c r="I48" s="5">
        <f>$F48*SIN($G48*PI()/180)</f>
        <v>0</v>
      </c>
      <c r="J48" s="5">
        <f>E48+H48</f>
        <v>92.389958632321225</v>
      </c>
      <c r="K48" s="5">
        <f>I48</f>
        <v>0</v>
      </c>
      <c r="L48" s="5">
        <f>SQRT(J48^2+K48^2)</f>
        <v>92.389958632321225</v>
      </c>
      <c r="M48" s="5">
        <f>ATAN(K48/J48)*180/PI()</f>
        <v>0</v>
      </c>
      <c r="N48" s="7">
        <f>$K$2*M48+$K$3*M48*M48+$K$4*M48*M48*M48</f>
        <v>0</v>
      </c>
      <c r="O48" s="7">
        <f>N48+$E$4</f>
        <v>5.8</v>
      </c>
      <c r="P48" s="4">
        <v>5</v>
      </c>
      <c r="Q48" s="10">
        <f>P48/SUM(P48:P66)</f>
        <v>2.7777777777777776E-2</v>
      </c>
      <c r="R48" s="7">
        <f>O48*(L48^2/E48^2)</f>
        <v>6.8523523661281329</v>
      </c>
    </row>
    <row r="49" spans="5:18" x14ac:dyDescent="0.25">
      <c r="E49" s="5">
        <f t="shared" si="10"/>
        <v>85</v>
      </c>
      <c r="F49" s="27">
        <f>D48*3.6</f>
        <v>7.389958632321223</v>
      </c>
      <c r="G49" s="1">
        <v>10</v>
      </c>
      <c r="H49" s="5">
        <f t="shared" ref="H49:H66" si="11">$F49*COS($G49*PI()/180)</f>
        <v>7.2776885555494335</v>
      </c>
      <c r="I49" s="5">
        <f t="shared" ref="I49:I66" si="12">$F49*SIN($G49*PI()/180)</f>
        <v>1.2832528495365811</v>
      </c>
      <c r="J49" s="5">
        <f t="shared" ref="J49:J66" si="13">E49+H49</f>
        <v>92.277688555549432</v>
      </c>
      <c r="K49" s="5">
        <f t="shared" ref="K49:K66" si="14">I49</f>
        <v>1.2832528495365811</v>
      </c>
      <c r="L49" s="5">
        <f t="shared" ref="L49:L66" si="15">SQRT(J49^2+K49^2)</f>
        <v>92.286610854613258</v>
      </c>
      <c r="M49" s="5">
        <f t="shared" ref="M49:M66" si="16">ATAN(K49/J49)*180/PI()</f>
        <v>0.79672816251393941</v>
      </c>
      <c r="N49" s="7">
        <f t="shared" ref="N49:N66" si="17">$K$2*M49+$K$3*M49*M49+$K$4*M49*M49*M49</f>
        <v>4.8767715713547558E-2</v>
      </c>
      <c r="O49" s="7">
        <f t="shared" ref="O49:O66" si="18">N49+$E$4</f>
        <v>5.8487677157135476</v>
      </c>
      <c r="P49" s="4">
        <v>10</v>
      </c>
      <c r="Q49" s="10">
        <f>P49/SUM(P48:P66)</f>
        <v>5.5555555555555552E-2</v>
      </c>
      <c r="R49" s="7">
        <f t="shared" ref="R49:R66" si="19">O49*(L49^2/E49^2)</f>
        <v>6.8945181086600922</v>
      </c>
    </row>
    <row r="50" spans="5:18" x14ac:dyDescent="0.25">
      <c r="E50" s="5">
        <f t="shared" si="10"/>
        <v>85</v>
      </c>
      <c r="F50" s="27">
        <f>D48*3.6</f>
        <v>7.389958632321223</v>
      </c>
      <c r="G50" s="1">
        <v>20</v>
      </c>
      <c r="H50" s="5">
        <f t="shared" si="11"/>
        <v>6.9442895947053778</v>
      </c>
      <c r="I50" s="5">
        <f t="shared" si="12"/>
        <v>2.5275147105972673</v>
      </c>
      <c r="J50" s="5">
        <f t="shared" si="13"/>
        <v>91.944289594705381</v>
      </c>
      <c r="K50" s="5">
        <f t="shared" si="14"/>
        <v>2.5275147105972673</v>
      </c>
      <c r="L50" s="5">
        <f t="shared" si="15"/>
        <v>91.979023259041711</v>
      </c>
      <c r="M50" s="5">
        <f t="shared" si="16"/>
        <v>1.5746433474299546</v>
      </c>
      <c r="N50" s="7">
        <f t="shared" si="17"/>
        <v>0.14019503054356144</v>
      </c>
      <c r="O50" s="7">
        <f t="shared" si="18"/>
        <v>5.9401950305435616</v>
      </c>
      <c r="P50" s="4">
        <v>10</v>
      </c>
      <c r="Q50" s="10">
        <f>P50/SUM(P48:P66)</f>
        <v>5.5555555555555552E-2</v>
      </c>
      <c r="R50" s="7">
        <f t="shared" si="19"/>
        <v>6.9556935447454586</v>
      </c>
    </row>
    <row r="51" spans="5:18" x14ac:dyDescent="0.25">
      <c r="E51" s="5">
        <f t="shared" si="10"/>
        <v>85</v>
      </c>
      <c r="F51" s="27">
        <f>D48*3.6</f>
        <v>7.389958632321223</v>
      </c>
      <c r="G51" s="1">
        <v>30</v>
      </c>
      <c r="H51" s="5">
        <f t="shared" si="11"/>
        <v>6.3998919085062855</v>
      </c>
      <c r="I51" s="5">
        <f t="shared" si="12"/>
        <v>3.694979316160611</v>
      </c>
      <c r="J51" s="5">
        <f t="shared" si="13"/>
        <v>91.399891908506291</v>
      </c>
      <c r="K51" s="5">
        <f t="shared" si="14"/>
        <v>3.694979316160611</v>
      </c>
      <c r="L51" s="5">
        <f t="shared" si="15"/>
        <v>91.474548990598961</v>
      </c>
      <c r="M51" s="5">
        <f t="shared" si="16"/>
        <v>2.3150082319361553</v>
      </c>
      <c r="N51" s="7">
        <f t="shared" si="17"/>
        <v>0.26187016740410318</v>
      </c>
      <c r="O51" s="7">
        <f t="shared" si="18"/>
        <v>6.0618701674041029</v>
      </c>
      <c r="P51" s="4">
        <v>10</v>
      </c>
      <c r="Q51" s="10">
        <f>P51/SUM(P48:P66)</f>
        <v>5.5555555555555552E-2</v>
      </c>
      <c r="R51" s="7">
        <f t="shared" si="19"/>
        <v>7.0205208394288912</v>
      </c>
    </row>
    <row r="52" spans="5:18" x14ac:dyDescent="0.25">
      <c r="E52" s="5">
        <f t="shared" si="10"/>
        <v>85</v>
      </c>
      <c r="F52" s="27">
        <f>D48*3.6</f>
        <v>7.389958632321223</v>
      </c>
      <c r="G52" s="1">
        <v>40</v>
      </c>
      <c r="H52" s="5">
        <f t="shared" si="11"/>
        <v>5.6610367451687953</v>
      </c>
      <c r="I52" s="5">
        <f t="shared" si="12"/>
        <v>4.7501738449521653</v>
      </c>
      <c r="J52" s="5">
        <f t="shared" si="13"/>
        <v>90.661036745168801</v>
      </c>
      <c r="K52" s="5">
        <f t="shared" si="14"/>
        <v>4.7501738449521653</v>
      </c>
      <c r="L52" s="5">
        <f t="shared" si="15"/>
        <v>90.785393843206492</v>
      </c>
      <c r="M52" s="5">
        <f t="shared" si="16"/>
        <v>2.9992627628449213</v>
      </c>
      <c r="N52" s="7">
        <f t="shared" si="17"/>
        <v>0.3998087113428237</v>
      </c>
      <c r="O52" s="7">
        <f t="shared" si="18"/>
        <v>6.1998087113428237</v>
      </c>
      <c r="P52" s="4">
        <v>10</v>
      </c>
      <c r="Q52" s="10">
        <f>P52/SUM(P48:P66)</f>
        <v>5.5555555555555552E-2</v>
      </c>
      <c r="R52" s="7">
        <f t="shared" si="19"/>
        <v>7.0724909840669294</v>
      </c>
    </row>
    <row r="53" spans="5:18" x14ac:dyDescent="0.25">
      <c r="E53" s="5">
        <f t="shared" si="10"/>
        <v>85</v>
      </c>
      <c r="F53" s="27">
        <f>D48*3.6</f>
        <v>7.389958632321223</v>
      </c>
      <c r="G53" s="1">
        <v>50</v>
      </c>
      <c r="H53" s="5">
        <f t="shared" si="11"/>
        <v>4.7501738449521662</v>
      </c>
      <c r="I53" s="5">
        <f t="shared" si="12"/>
        <v>5.6610367451687953</v>
      </c>
      <c r="J53" s="5">
        <f t="shared" si="13"/>
        <v>89.750173844952172</v>
      </c>
      <c r="K53" s="5">
        <f t="shared" si="14"/>
        <v>5.6610367451687953</v>
      </c>
      <c r="L53" s="5">
        <f t="shared" si="15"/>
        <v>89.928532970516585</v>
      </c>
      <c r="M53" s="5">
        <f t="shared" si="16"/>
        <v>3.6091783938309434</v>
      </c>
      <c r="N53" s="7">
        <f t="shared" si="17"/>
        <v>0.5399767415086465</v>
      </c>
      <c r="O53" s="7">
        <f t="shared" si="18"/>
        <v>6.3399767415086465</v>
      </c>
      <c r="P53" s="4">
        <v>10</v>
      </c>
      <c r="Q53" s="10">
        <f>P53/SUM(P48:P66)</f>
        <v>5.5555555555555552E-2</v>
      </c>
      <c r="R53" s="7">
        <f t="shared" si="19"/>
        <v>7.0965101886551807</v>
      </c>
    </row>
    <row r="54" spans="5:18" x14ac:dyDescent="0.25">
      <c r="E54" s="5">
        <f t="shared" si="10"/>
        <v>85</v>
      </c>
      <c r="F54" s="27">
        <f>D48*3.6</f>
        <v>7.389958632321223</v>
      </c>
      <c r="G54" s="1">
        <v>60</v>
      </c>
      <c r="H54" s="5">
        <f t="shared" si="11"/>
        <v>3.6949793161606124</v>
      </c>
      <c r="I54" s="5">
        <f t="shared" si="12"/>
        <v>6.3998919085062846</v>
      </c>
      <c r="J54" s="5">
        <f t="shared" si="13"/>
        <v>88.694979316160612</v>
      </c>
      <c r="K54" s="5">
        <f t="shared" si="14"/>
        <v>6.3998919085062846</v>
      </c>
      <c r="L54" s="5">
        <f t="shared" si="15"/>
        <v>88.925575468111106</v>
      </c>
      <c r="M54" s="5">
        <f t="shared" si="16"/>
        <v>4.1270925624637043</v>
      </c>
      <c r="N54" s="7">
        <f t="shared" si="17"/>
        <v>0.66948653453826057</v>
      </c>
      <c r="O54" s="7">
        <f t="shared" si="18"/>
        <v>6.4694865345382606</v>
      </c>
      <c r="P54" s="4">
        <v>10</v>
      </c>
      <c r="Q54" s="10">
        <f>P54/SUM(P48:P66)</f>
        <v>5.5555555555555552E-2</v>
      </c>
      <c r="R54" s="7">
        <f t="shared" si="19"/>
        <v>7.0808489578418099</v>
      </c>
    </row>
    <row r="55" spans="5:18" x14ac:dyDescent="0.25">
      <c r="E55" s="5">
        <f t="shared" si="10"/>
        <v>85</v>
      </c>
      <c r="F55" s="27">
        <f>D48*3.6</f>
        <v>7.389958632321223</v>
      </c>
      <c r="G55" s="1">
        <v>70</v>
      </c>
      <c r="H55" s="5">
        <f t="shared" si="11"/>
        <v>2.5275147105972682</v>
      </c>
      <c r="I55" s="5">
        <f t="shared" si="12"/>
        <v>6.9442895947053769</v>
      </c>
      <c r="J55" s="5">
        <f t="shared" si="13"/>
        <v>87.527514710597274</v>
      </c>
      <c r="K55" s="5">
        <f t="shared" si="14"/>
        <v>6.9442895947053769</v>
      </c>
      <c r="L55" s="5">
        <f t="shared" si="15"/>
        <v>87.802556849951443</v>
      </c>
      <c r="M55" s="5">
        <f t="shared" si="16"/>
        <v>4.5362512602037492</v>
      </c>
      <c r="N55" s="7">
        <f t="shared" si="17"/>
        <v>0.77736799695775738</v>
      </c>
      <c r="O55" s="7">
        <f t="shared" si="18"/>
        <v>6.577367996957757</v>
      </c>
      <c r="P55" s="4">
        <v>10</v>
      </c>
      <c r="Q55" s="10">
        <f>P55/SUM(P48:P66)</f>
        <v>5.5555555555555552E-2</v>
      </c>
      <c r="R55" s="7">
        <f t="shared" si="19"/>
        <v>7.0182464606374708</v>
      </c>
    </row>
    <row r="56" spans="5:18" x14ac:dyDescent="0.25">
      <c r="E56" s="5">
        <f t="shared" si="10"/>
        <v>85</v>
      </c>
      <c r="F56" s="27">
        <f>D48*3.6</f>
        <v>7.389958632321223</v>
      </c>
      <c r="G56" s="1">
        <v>80</v>
      </c>
      <c r="H56" s="5">
        <f t="shared" si="11"/>
        <v>1.2832528495365818</v>
      </c>
      <c r="I56" s="5">
        <f t="shared" si="12"/>
        <v>7.2776885555494335</v>
      </c>
      <c r="J56" s="5">
        <f t="shared" si="13"/>
        <v>86.283252849536581</v>
      </c>
      <c r="K56" s="5">
        <f t="shared" si="14"/>
        <v>7.2776885555494335</v>
      </c>
      <c r="L56" s="5">
        <f t="shared" si="15"/>
        <v>86.589632595413164</v>
      </c>
      <c r="M56" s="5">
        <f t="shared" si="16"/>
        <v>4.8212854585355336</v>
      </c>
      <c r="N56" s="7">
        <f t="shared" si="17"/>
        <v>0.85491515138856156</v>
      </c>
      <c r="O56" s="7">
        <f t="shared" si="18"/>
        <v>6.6549151513885612</v>
      </c>
      <c r="P56" s="4">
        <v>10</v>
      </c>
      <c r="Q56" s="10">
        <f>P56/SUM(P48:P66)</f>
        <v>5.5555555555555552E-2</v>
      </c>
      <c r="R56" s="7">
        <f t="shared" si="19"/>
        <v>6.9061572862239515</v>
      </c>
    </row>
    <row r="57" spans="5:18" x14ac:dyDescent="0.25">
      <c r="E57" s="5">
        <f t="shared" si="10"/>
        <v>85</v>
      </c>
      <c r="F57" s="27">
        <f>D48*3.6</f>
        <v>7.389958632321223</v>
      </c>
      <c r="G57" s="1">
        <v>90</v>
      </c>
      <c r="H57" s="5">
        <f t="shared" si="11"/>
        <v>4.5268982001134826E-16</v>
      </c>
      <c r="I57" s="5">
        <f t="shared" si="12"/>
        <v>7.389958632321223</v>
      </c>
      <c r="J57" s="5">
        <f t="shared" si="13"/>
        <v>85</v>
      </c>
      <c r="K57" s="5">
        <f t="shared" si="14"/>
        <v>7.389958632321223</v>
      </c>
      <c r="L57" s="5">
        <f t="shared" si="15"/>
        <v>85.320639288436055</v>
      </c>
      <c r="M57" s="5">
        <f t="shared" si="16"/>
        <v>4.9688404306618663</v>
      </c>
      <c r="N57" s="7">
        <f t="shared" si="17"/>
        <v>0.89571691757938576</v>
      </c>
      <c r="O57" s="7">
        <f t="shared" si="18"/>
        <v>6.6957169175793858</v>
      </c>
      <c r="P57" s="4">
        <v>10</v>
      </c>
      <c r="Q57" s="10">
        <f>P57/SUM(P48:P66)</f>
        <v>5.5555555555555552E-2</v>
      </c>
      <c r="R57" s="7">
        <f t="shared" si="19"/>
        <v>6.7463277228429108</v>
      </c>
    </row>
    <row r="58" spans="5:18" x14ac:dyDescent="0.25">
      <c r="E58" s="5">
        <f t="shared" si="10"/>
        <v>85</v>
      </c>
      <c r="F58" s="27">
        <f>D48*3.6</f>
        <v>7.389958632321223</v>
      </c>
      <c r="G58" s="1">
        <v>100</v>
      </c>
      <c r="H58" s="5">
        <f t="shared" si="11"/>
        <v>-1.2832528495365809</v>
      </c>
      <c r="I58" s="5">
        <f t="shared" si="12"/>
        <v>7.2776885555494335</v>
      </c>
      <c r="J58" s="5">
        <f t="shared" si="13"/>
        <v>83.716747150463419</v>
      </c>
      <c r="K58" s="5">
        <f t="shared" si="14"/>
        <v>7.2776885555494335</v>
      </c>
      <c r="L58" s="5">
        <f t="shared" si="15"/>
        <v>84.032484814898822</v>
      </c>
      <c r="M58" s="5">
        <f t="shared" si="16"/>
        <v>4.9683627779687036</v>
      </c>
      <c r="N58" s="7">
        <f t="shared" si="17"/>
        <v>0.89558417843040672</v>
      </c>
      <c r="O58" s="7">
        <f t="shared" si="18"/>
        <v>6.6955841784304067</v>
      </c>
      <c r="P58" s="4">
        <v>10</v>
      </c>
      <c r="Q58" s="10">
        <f>P58/SUM(P48:P66)</f>
        <v>5.5555555555555552E-2</v>
      </c>
      <c r="R58" s="7">
        <f t="shared" si="19"/>
        <v>6.5440262750364102</v>
      </c>
    </row>
    <row r="59" spans="5:18" x14ac:dyDescent="0.25">
      <c r="E59" s="5">
        <f t="shared" si="10"/>
        <v>85</v>
      </c>
      <c r="F59" s="27">
        <f>D48*3.6</f>
        <v>7.389958632321223</v>
      </c>
      <c r="G59" s="1">
        <v>110</v>
      </c>
      <c r="H59" s="5">
        <f t="shared" si="11"/>
        <v>-2.5275147105972673</v>
      </c>
      <c r="I59" s="5">
        <f t="shared" si="12"/>
        <v>6.9442895947053778</v>
      </c>
      <c r="J59" s="5">
        <f t="shared" si="13"/>
        <v>82.472485289402726</v>
      </c>
      <c r="K59" s="5">
        <f t="shared" si="14"/>
        <v>6.9442895947053778</v>
      </c>
      <c r="L59" s="5">
        <f t="shared" si="15"/>
        <v>82.764327990903681</v>
      </c>
      <c r="M59" s="5">
        <f t="shared" si="16"/>
        <v>4.8130253790048227</v>
      </c>
      <c r="N59" s="7">
        <f t="shared" si="17"/>
        <v>0.85264358188599676</v>
      </c>
      <c r="O59" s="7">
        <f t="shared" si="18"/>
        <v>6.6526435818859966</v>
      </c>
      <c r="P59" s="4">
        <v>10</v>
      </c>
      <c r="Q59" s="10">
        <f>P59/SUM(P48:P66)</f>
        <v>5.5555555555555552E-2</v>
      </c>
      <c r="R59" s="7">
        <f t="shared" si="19"/>
        <v>6.3072898796105887</v>
      </c>
    </row>
    <row r="60" spans="5:18" x14ac:dyDescent="0.25">
      <c r="E60" s="5">
        <f t="shared" si="10"/>
        <v>85</v>
      </c>
      <c r="F60" s="27">
        <f>D48*3.6</f>
        <v>7.389958632321223</v>
      </c>
      <c r="G60" s="1">
        <v>120</v>
      </c>
      <c r="H60" s="5">
        <f t="shared" si="11"/>
        <v>-3.6949793161606097</v>
      </c>
      <c r="I60" s="5">
        <f t="shared" si="12"/>
        <v>6.3998919085062855</v>
      </c>
      <c r="J60" s="5">
        <f t="shared" si="13"/>
        <v>81.305020683839388</v>
      </c>
      <c r="K60" s="5">
        <f t="shared" si="14"/>
        <v>6.3998919085062855</v>
      </c>
      <c r="L60" s="5">
        <f t="shared" si="15"/>
        <v>81.556514177839375</v>
      </c>
      <c r="M60" s="5">
        <f t="shared" si="16"/>
        <v>4.5007339854025874</v>
      </c>
      <c r="N60" s="7">
        <f t="shared" si="17"/>
        <v>0.76783371275030399</v>
      </c>
      <c r="O60" s="7">
        <f t="shared" si="18"/>
        <v>6.5678337127503035</v>
      </c>
      <c r="P60" s="4">
        <v>10</v>
      </c>
      <c r="Q60" s="10">
        <f>P60/SUM(P48:P66)</f>
        <v>5.5555555555555552E-2</v>
      </c>
      <c r="R60" s="7">
        <f t="shared" si="19"/>
        <v>6.0464658959124939</v>
      </c>
    </row>
    <row r="61" spans="5:18" x14ac:dyDescent="0.25">
      <c r="E61" s="5">
        <f t="shared" si="10"/>
        <v>85</v>
      </c>
      <c r="F61" s="27">
        <f>D48*3.6</f>
        <v>7.389958632321223</v>
      </c>
      <c r="G61" s="1">
        <v>130</v>
      </c>
      <c r="H61" s="5">
        <f t="shared" si="11"/>
        <v>-4.7501738449521662</v>
      </c>
      <c r="I61" s="5">
        <f t="shared" si="12"/>
        <v>5.6610367451687953</v>
      </c>
      <c r="J61" s="5">
        <f t="shared" si="13"/>
        <v>80.249826155047828</v>
      </c>
      <c r="K61" s="5">
        <f t="shared" si="14"/>
        <v>5.6610367451687953</v>
      </c>
      <c r="L61" s="5">
        <f t="shared" si="15"/>
        <v>80.449250679826406</v>
      </c>
      <c r="M61" s="5">
        <f t="shared" si="16"/>
        <v>4.035112673560711</v>
      </c>
      <c r="N61" s="7">
        <f t="shared" si="17"/>
        <v>0.64586920531244008</v>
      </c>
      <c r="O61" s="7">
        <f t="shared" si="18"/>
        <v>6.44586920531244</v>
      </c>
      <c r="P61" s="4">
        <v>10</v>
      </c>
      <c r="Q61" s="10">
        <f>P61/SUM(P48:P66)</f>
        <v>5.5555555555555552E-2</v>
      </c>
      <c r="R61" s="7">
        <f t="shared" si="19"/>
        <v>5.7741444482663624</v>
      </c>
    </row>
    <row r="62" spans="5:18" x14ac:dyDescent="0.25">
      <c r="E62" s="5">
        <f t="shared" si="10"/>
        <v>85</v>
      </c>
      <c r="F62" s="27">
        <f>D48*3.6</f>
        <v>7.389958632321223</v>
      </c>
      <c r="G62" s="1">
        <v>140</v>
      </c>
      <c r="H62" s="5">
        <f t="shared" si="11"/>
        <v>-5.6610367451687944</v>
      </c>
      <c r="I62" s="5">
        <f t="shared" si="12"/>
        <v>4.7501738449521671</v>
      </c>
      <c r="J62" s="5">
        <f t="shared" si="13"/>
        <v>79.338963254831199</v>
      </c>
      <c r="K62" s="5">
        <f t="shared" si="14"/>
        <v>4.7501738449521671</v>
      </c>
      <c r="L62" s="5">
        <f t="shared" si="15"/>
        <v>79.481036995680441</v>
      </c>
      <c r="M62" s="5">
        <f t="shared" si="16"/>
        <v>3.4263165921447594</v>
      </c>
      <c r="N62" s="7">
        <f t="shared" si="17"/>
        <v>0.49643393892821197</v>
      </c>
      <c r="O62" s="7">
        <f t="shared" si="18"/>
        <v>6.296433938928212</v>
      </c>
      <c r="P62" s="4">
        <v>10</v>
      </c>
      <c r="Q62" s="10">
        <f>P62/SUM(P48:P66)</f>
        <v>5.5555555555555552E-2</v>
      </c>
      <c r="R62" s="7">
        <f t="shared" si="19"/>
        <v>5.505336245999648</v>
      </c>
    </row>
    <row r="63" spans="5:18" x14ac:dyDescent="0.25">
      <c r="E63" s="5">
        <f t="shared" si="10"/>
        <v>85</v>
      </c>
      <c r="F63" s="27">
        <f>D48*3.6</f>
        <v>7.389958632321223</v>
      </c>
      <c r="G63" s="1">
        <v>150</v>
      </c>
      <c r="H63" s="5">
        <f t="shared" si="11"/>
        <v>-6.3998919085062855</v>
      </c>
      <c r="I63" s="5">
        <f t="shared" si="12"/>
        <v>3.694979316160611</v>
      </c>
      <c r="J63" s="5">
        <f t="shared" si="13"/>
        <v>78.600108091493709</v>
      </c>
      <c r="K63" s="5">
        <f t="shared" si="14"/>
        <v>3.694979316160611</v>
      </c>
      <c r="L63" s="5">
        <f t="shared" si="15"/>
        <v>78.686910373589768</v>
      </c>
      <c r="M63" s="5">
        <f t="shared" si="16"/>
        <v>2.6914845251087502</v>
      </c>
      <c r="N63" s="7">
        <f t="shared" si="17"/>
        <v>0.33501019419203082</v>
      </c>
      <c r="O63" s="7">
        <f t="shared" si="18"/>
        <v>6.1350101941920308</v>
      </c>
      <c r="P63" s="4">
        <v>10</v>
      </c>
      <c r="Q63" s="10">
        <f>P63/SUM(P48:P66)</f>
        <v>5.5555555555555552E-2</v>
      </c>
      <c r="R63" s="7">
        <f t="shared" si="19"/>
        <v>5.2575380394700337</v>
      </c>
    </row>
    <row r="64" spans="5:18" x14ac:dyDescent="0.25">
      <c r="E64" s="5">
        <f t="shared" si="10"/>
        <v>85</v>
      </c>
      <c r="F64" s="27">
        <f>D48*3.6</f>
        <v>7.389958632321223</v>
      </c>
      <c r="G64" s="1">
        <v>160</v>
      </c>
      <c r="H64" s="5">
        <f t="shared" si="11"/>
        <v>-6.9442895947053769</v>
      </c>
      <c r="I64" s="5">
        <f t="shared" si="12"/>
        <v>2.5275147105972686</v>
      </c>
      <c r="J64" s="5">
        <f t="shared" si="13"/>
        <v>78.055710405294619</v>
      </c>
      <c r="K64" s="5">
        <f t="shared" si="14"/>
        <v>2.5275147105972686</v>
      </c>
      <c r="L64" s="5">
        <f t="shared" si="15"/>
        <v>78.096621293673792</v>
      </c>
      <c r="M64" s="5">
        <f t="shared" si="16"/>
        <v>1.8546412857911176</v>
      </c>
      <c r="N64" s="7">
        <f t="shared" si="17"/>
        <v>0.18252701571626256</v>
      </c>
      <c r="O64" s="7">
        <f t="shared" si="18"/>
        <v>5.9825270157162622</v>
      </c>
      <c r="P64" s="4">
        <v>10</v>
      </c>
      <c r="Q64" s="10">
        <f>P64/SUM(P48:P66)</f>
        <v>5.5555555555555552E-2</v>
      </c>
      <c r="R64" s="7">
        <f t="shared" si="19"/>
        <v>5.0502317476117247</v>
      </c>
    </row>
    <row r="65" spans="2:18" x14ac:dyDescent="0.25">
      <c r="E65" s="5">
        <f t="shared" si="10"/>
        <v>85</v>
      </c>
      <c r="F65" s="27">
        <f>D48*3.6</f>
        <v>7.389958632321223</v>
      </c>
      <c r="G65" s="1">
        <v>170</v>
      </c>
      <c r="H65" s="5">
        <f t="shared" si="11"/>
        <v>-7.2776885555494335</v>
      </c>
      <c r="I65" s="5">
        <f t="shared" si="12"/>
        <v>1.2832528495365807</v>
      </c>
      <c r="J65" s="5">
        <f t="shared" si="13"/>
        <v>77.722311444450568</v>
      </c>
      <c r="K65" s="5">
        <f t="shared" si="14"/>
        <v>1.2832528495365807</v>
      </c>
      <c r="L65" s="5">
        <f t="shared" si="15"/>
        <v>77.732904449428716</v>
      </c>
      <c r="M65" s="5">
        <f t="shared" si="16"/>
        <v>0.94590975194638416</v>
      </c>
      <c r="N65" s="7">
        <f t="shared" si="17"/>
        <v>6.3135116191302715E-2</v>
      </c>
      <c r="O65" s="7">
        <f t="shared" si="18"/>
        <v>5.8631351161913026</v>
      </c>
      <c r="P65" s="4">
        <v>10</v>
      </c>
      <c r="Q65" s="10">
        <f>P65/SUM(P48:P66)</f>
        <v>5.5555555555555552E-2</v>
      </c>
      <c r="R65" s="7">
        <f t="shared" si="19"/>
        <v>4.903451020631115</v>
      </c>
    </row>
    <row r="66" spans="2:18" x14ac:dyDescent="0.25">
      <c r="E66" s="5">
        <f t="shared" si="10"/>
        <v>85</v>
      </c>
      <c r="F66" s="27">
        <f>D48*3.6</f>
        <v>7.389958632321223</v>
      </c>
      <c r="G66" s="1">
        <v>180</v>
      </c>
      <c r="H66" s="5">
        <f t="shared" si="11"/>
        <v>-7.389958632321223</v>
      </c>
      <c r="I66" s="5">
        <f t="shared" si="12"/>
        <v>9.0537964002269651E-16</v>
      </c>
      <c r="J66" s="5">
        <f t="shared" si="13"/>
        <v>77.610041367678775</v>
      </c>
      <c r="K66" s="5">
        <f t="shared" si="14"/>
        <v>9.0537964002269651E-16</v>
      </c>
      <c r="L66" s="5">
        <f t="shared" si="15"/>
        <v>77.610041367678775</v>
      </c>
      <c r="M66" s="5">
        <f t="shared" si="16"/>
        <v>6.6839846128438887E-16</v>
      </c>
      <c r="N66" s="7">
        <f t="shared" si="17"/>
        <v>2.0080026573905628E-17</v>
      </c>
      <c r="O66" s="7">
        <f t="shared" si="18"/>
        <v>5.8</v>
      </c>
      <c r="P66" s="4">
        <v>5</v>
      </c>
      <c r="Q66" s="10">
        <f>P66/SUM(P48:P66)</f>
        <v>2.7777777777777776E-2</v>
      </c>
      <c r="R66" s="7">
        <f t="shared" si="19"/>
        <v>4.8353283629533976</v>
      </c>
    </row>
    <row r="67" spans="2:18" x14ac:dyDescent="0.25">
      <c r="R67" s="7">
        <f>SUMPRODUCT(Q48:Q66,R48:R66)</f>
        <v>6.3346465561212142</v>
      </c>
    </row>
    <row r="69" spans="2:18" ht="45" x14ac:dyDescent="0.25">
      <c r="B69" s="2" t="s">
        <v>38</v>
      </c>
      <c r="C69" s="2" t="s">
        <v>38</v>
      </c>
      <c r="D69" s="2" t="s">
        <v>39</v>
      </c>
      <c r="E69" s="2" t="s">
        <v>5</v>
      </c>
      <c r="F69" s="2" t="s">
        <v>3</v>
      </c>
      <c r="G69" s="2" t="s">
        <v>7</v>
      </c>
      <c r="H69" s="6" t="s">
        <v>11</v>
      </c>
      <c r="I69" s="6" t="s">
        <v>12</v>
      </c>
      <c r="J69" s="2" t="s">
        <v>9</v>
      </c>
      <c r="K69" s="2" t="s">
        <v>10</v>
      </c>
      <c r="L69" s="2" t="s">
        <v>8</v>
      </c>
      <c r="M69" s="2" t="s">
        <v>1</v>
      </c>
      <c r="N69" s="2" t="s">
        <v>17</v>
      </c>
      <c r="O69" s="2" t="s">
        <v>28</v>
      </c>
      <c r="P69" s="2" t="s">
        <v>14</v>
      </c>
      <c r="Q69" s="2" t="s">
        <v>14</v>
      </c>
      <c r="R69" s="6" t="s">
        <v>27</v>
      </c>
    </row>
    <row r="70" spans="2:18" x14ac:dyDescent="0.25">
      <c r="B70" s="3" t="s">
        <v>13</v>
      </c>
      <c r="C70" s="3" t="s">
        <v>36</v>
      </c>
      <c r="D70" s="3" t="s">
        <v>4</v>
      </c>
      <c r="E70" s="3" t="s">
        <v>6</v>
      </c>
      <c r="F70" s="3" t="s">
        <v>6</v>
      </c>
      <c r="G70" s="3" t="s">
        <v>2</v>
      </c>
      <c r="H70" s="3" t="s">
        <v>6</v>
      </c>
      <c r="I70" s="3" t="s">
        <v>6</v>
      </c>
      <c r="J70" s="3" t="s">
        <v>6</v>
      </c>
      <c r="K70" s="3" t="s">
        <v>6</v>
      </c>
      <c r="L70" s="3" t="s">
        <v>6</v>
      </c>
      <c r="M70" s="3" t="s">
        <v>2</v>
      </c>
      <c r="N70" s="3" t="s">
        <v>25</v>
      </c>
      <c r="O70" s="3" t="s">
        <v>25</v>
      </c>
      <c r="P70" s="3" t="s">
        <v>2</v>
      </c>
      <c r="Q70" s="3" t="s">
        <v>13</v>
      </c>
      <c r="R70" s="3" t="s">
        <v>25</v>
      </c>
    </row>
    <row r="71" spans="2:18" x14ac:dyDescent="0.25">
      <c r="B71" s="29">
        <f>B48+10%</f>
        <v>0.25</v>
      </c>
      <c r="C71" s="9">
        <f>B71*$H$4</f>
        <v>1</v>
      </c>
      <c r="D71" s="26">
        <f>$F$4*(C71/$G$4)^0.2</f>
        <v>2.2735748497655974</v>
      </c>
      <c r="E71" s="5">
        <f t="shared" ref="E71:E89" si="20">$M$4</f>
        <v>85</v>
      </c>
      <c r="F71" s="27">
        <f>D71*3.6</f>
        <v>8.1848694591561504</v>
      </c>
      <c r="G71" s="1">
        <v>0</v>
      </c>
      <c r="H71" s="5">
        <f>$F71*COS($G71*PI()/180)</f>
        <v>8.1848694591561504</v>
      </c>
      <c r="I71" s="5">
        <f>$F71*SIN($G71*PI()/180)</f>
        <v>0</v>
      </c>
      <c r="J71" s="5">
        <f>E71+H71</f>
        <v>93.184869459156147</v>
      </c>
      <c r="K71" s="5">
        <f>I71</f>
        <v>0</v>
      </c>
      <c r="L71" s="5">
        <f>SQRT(J71^2+K71^2)</f>
        <v>93.184869459156147</v>
      </c>
      <c r="M71" s="5">
        <f>ATAN(K71/J71)*180/PI()</f>
        <v>0</v>
      </c>
      <c r="N71" s="7">
        <f>$K$2*M71+$K$3*M71*M71+$K$4*M71*M71*M71</f>
        <v>0</v>
      </c>
      <c r="O71" s="7">
        <f>N71+$E$4</f>
        <v>5.8</v>
      </c>
      <c r="P71" s="4">
        <v>5</v>
      </c>
      <c r="Q71" s="10">
        <f>P71/SUM(P71:P89)</f>
        <v>2.7777777777777776E-2</v>
      </c>
      <c r="R71" s="7">
        <f>O71*(L71^2/E71^2)</f>
        <v>6.9707730653973483</v>
      </c>
    </row>
    <row r="72" spans="2:18" x14ac:dyDescent="0.25">
      <c r="E72" s="5">
        <f t="shared" si="20"/>
        <v>85</v>
      </c>
      <c r="F72" s="27">
        <f>D71*3.6</f>
        <v>8.1848694591561504</v>
      </c>
      <c r="G72" s="1">
        <v>10</v>
      </c>
      <c r="H72" s="5">
        <f t="shared" ref="H72:H89" si="21">$F72*COS($G72*PI()/180)</f>
        <v>8.0605229007698149</v>
      </c>
      <c r="I72" s="5">
        <f t="shared" ref="I72:I89" si="22">$F72*SIN($G72*PI()/180)</f>
        <v>1.4212876660241791</v>
      </c>
      <c r="J72" s="5">
        <f t="shared" ref="J72:J89" si="23">E72+H72</f>
        <v>93.060522900769811</v>
      </c>
      <c r="K72" s="5">
        <f t="shared" ref="K72:K89" si="24">I72</f>
        <v>1.4212876660241791</v>
      </c>
      <c r="L72" s="5">
        <f t="shared" ref="L72:L89" si="25">SQRT(J72^2+K72^2)</f>
        <v>93.071375734939551</v>
      </c>
      <c r="M72" s="5">
        <f t="shared" ref="M72:M89" si="26">ATAN(K72/J72)*180/PI()</f>
        <v>0.87499458892828841</v>
      </c>
      <c r="N72" s="7">
        <f t="shared" ref="N72:N89" si="27">$K$2*M72+$K$3*M72*M72+$K$4*M72*M72*M72</f>
        <v>5.6109809434188314E-2</v>
      </c>
      <c r="O72" s="7">
        <f t="shared" ref="O72:O89" si="28">N72+$E$4</f>
        <v>5.8561098094341881</v>
      </c>
      <c r="P72" s="4">
        <v>10</v>
      </c>
      <c r="Q72" s="10">
        <f>P72/SUM(P71:P89)</f>
        <v>5.5555555555555552E-2</v>
      </c>
      <c r="R72" s="7">
        <f t="shared" ref="R72:R89" si="29">O72*(L72^2/E72^2)</f>
        <v>7.021075242359462</v>
      </c>
    </row>
    <row r="73" spans="2:18" x14ac:dyDescent="0.25">
      <c r="E73" s="5">
        <f t="shared" si="20"/>
        <v>85</v>
      </c>
      <c r="F73" s="27">
        <f>D71*3.6</f>
        <v>8.1848694591561504</v>
      </c>
      <c r="G73" s="1">
        <v>20</v>
      </c>
      <c r="H73" s="5">
        <f t="shared" si="21"/>
        <v>7.6912614328649838</v>
      </c>
      <c r="I73" s="5">
        <f t="shared" si="22"/>
        <v>2.7993902255224752</v>
      </c>
      <c r="J73" s="5">
        <f t="shared" si="23"/>
        <v>92.691261432864991</v>
      </c>
      <c r="K73" s="5">
        <f t="shared" si="24"/>
        <v>2.7993902255224752</v>
      </c>
      <c r="L73" s="5">
        <f t="shared" si="25"/>
        <v>92.733524313758693</v>
      </c>
      <c r="M73" s="5">
        <f t="shared" si="26"/>
        <v>1.7298772685055448</v>
      </c>
      <c r="N73" s="7">
        <f t="shared" si="27"/>
        <v>0.16308664965462541</v>
      </c>
      <c r="O73" s="7">
        <f t="shared" si="28"/>
        <v>5.9630866496546249</v>
      </c>
      <c r="P73" s="4">
        <v>10</v>
      </c>
      <c r="Q73" s="10">
        <f>P73/SUM(P71:P89)</f>
        <v>5.5555555555555552E-2</v>
      </c>
      <c r="R73" s="7">
        <f t="shared" si="29"/>
        <v>7.0975228501733829</v>
      </c>
    </row>
    <row r="74" spans="2:18" x14ac:dyDescent="0.25">
      <c r="E74" s="5">
        <f t="shared" si="20"/>
        <v>85</v>
      </c>
      <c r="F74" s="27">
        <f>D71*3.6</f>
        <v>8.1848694591561504</v>
      </c>
      <c r="G74" s="1">
        <v>30</v>
      </c>
      <c r="H74" s="5">
        <f t="shared" si="21"/>
        <v>7.0883048782886258</v>
      </c>
      <c r="I74" s="5">
        <f t="shared" si="22"/>
        <v>4.0924347295780743</v>
      </c>
      <c r="J74" s="5">
        <f t="shared" si="23"/>
        <v>92.088304878288625</v>
      </c>
      <c r="K74" s="5">
        <f t="shared" si="24"/>
        <v>4.0924347295780743</v>
      </c>
      <c r="L74" s="5">
        <f t="shared" si="25"/>
        <v>92.179194601452735</v>
      </c>
      <c r="M74" s="5">
        <f t="shared" si="26"/>
        <v>2.5445691486995559</v>
      </c>
      <c r="N74" s="7">
        <f t="shared" si="27"/>
        <v>0.3056340184998127</v>
      </c>
      <c r="O74" s="7">
        <f t="shared" si="28"/>
        <v>6.1056340184998126</v>
      </c>
      <c r="P74" s="4">
        <v>10</v>
      </c>
      <c r="Q74" s="10">
        <f>P74/SUM(P71:P89)</f>
        <v>5.5555555555555552E-2</v>
      </c>
      <c r="R74" s="7">
        <f t="shared" si="29"/>
        <v>7.1805669443924796</v>
      </c>
    </row>
    <row r="75" spans="2:18" x14ac:dyDescent="0.25">
      <c r="E75" s="5">
        <f t="shared" si="20"/>
        <v>85</v>
      </c>
      <c r="F75" s="27">
        <f>D71*3.6</f>
        <v>8.1848694591561504</v>
      </c>
      <c r="G75" s="1">
        <v>40</v>
      </c>
      <c r="H75" s="5">
        <f t="shared" si="21"/>
        <v>6.2699737668408035</v>
      </c>
      <c r="I75" s="5">
        <f t="shared" si="22"/>
        <v>5.2611326752473389</v>
      </c>
      <c r="J75" s="5">
        <f t="shared" si="23"/>
        <v>91.269973766840806</v>
      </c>
      <c r="K75" s="5">
        <f t="shared" si="24"/>
        <v>5.2611326752473389</v>
      </c>
      <c r="L75" s="5">
        <f t="shared" si="25"/>
        <v>91.421483407492161</v>
      </c>
      <c r="M75" s="5">
        <f t="shared" si="26"/>
        <v>3.299085940916568</v>
      </c>
      <c r="N75" s="7">
        <f t="shared" si="27"/>
        <v>0.46687984265656529</v>
      </c>
      <c r="O75" s="7">
        <f t="shared" si="28"/>
        <v>6.2668798426565653</v>
      </c>
      <c r="P75" s="4">
        <v>10</v>
      </c>
      <c r="Q75" s="10">
        <f>P75/SUM(P71:P89)</f>
        <v>5.5555555555555552E-2</v>
      </c>
      <c r="R75" s="7">
        <f t="shared" si="29"/>
        <v>7.2495332187922301</v>
      </c>
    </row>
    <row r="76" spans="2:18" x14ac:dyDescent="0.25">
      <c r="E76" s="5">
        <f t="shared" si="20"/>
        <v>85</v>
      </c>
      <c r="F76" s="27">
        <f>D71*3.6</f>
        <v>8.1848694591561504</v>
      </c>
      <c r="G76" s="1">
        <v>50</v>
      </c>
      <c r="H76" s="5">
        <f t="shared" si="21"/>
        <v>5.2611326752473397</v>
      </c>
      <c r="I76" s="5">
        <f t="shared" si="22"/>
        <v>6.2699737668408035</v>
      </c>
      <c r="J76" s="5">
        <f t="shared" si="23"/>
        <v>90.261132675247339</v>
      </c>
      <c r="K76" s="5">
        <f t="shared" si="24"/>
        <v>6.2699737668408035</v>
      </c>
      <c r="L76" s="5">
        <f t="shared" si="25"/>
        <v>90.478641915401639</v>
      </c>
      <c r="M76" s="5">
        <f t="shared" si="26"/>
        <v>3.9736580427502743</v>
      </c>
      <c r="N76" s="7">
        <f t="shared" si="27"/>
        <v>0.63023086502318926</v>
      </c>
      <c r="O76" s="7">
        <f t="shared" si="28"/>
        <v>6.430230865023189</v>
      </c>
      <c r="P76" s="4">
        <v>10</v>
      </c>
      <c r="Q76" s="10">
        <f>P76/SUM(P71:P89)</f>
        <v>5.5555555555555552E-2</v>
      </c>
      <c r="R76" s="7">
        <f t="shared" si="29"/>
        <v>7.2858606509953088</v>
      </c>
    </row>
    <row r="77" spans="2:18" x14ac:dyDescent="0.25">
      <c r="E77" s="5">
        <f t="shared" si="20"/>
        <v>85</v>
      </c>
      <c r="F77" s="27">
        <f>D71*3.6</f>
        <v>8.1848694591561504</v>
      </c>
      <c r="G77" s="1">
        <v>60</v>
      </c>
      <c r="H77" s="5">
        <f t="shared" si="21"/>
        <v>4.0924347295780761</v>
      </c>
      <c r="I77" s="5">
        <f t="shared" si="22"/>
        <v>7.0883048782886249</v>
      </c>
      <c r="J77" s="5">
        <f t="shared" si="23"/>
        <v>89.092434729578073</v>
      </c>
      <c r="K77" s="5">
        <f t="shared" si="24"/>
        <v>7.0883048782886249</v>
      </c>
      <c r="L77" s="5">
        <f t="shared" si="25"/>
        <v>89.373967082656122</v>
      </c>
      <c r="M77" s="5">
        <f t="shared" si="26"/>
        <v>4.548941350620578</v>
      </c>
      <c r="N77" s="7">
        <f t="shared" si="27"/>
        <v>0.78078180149477983</v>
      </c>
      <c r="O77" s="7">
        <f t="shared" si="28"/>
        <v>6.5807818014947799</v>
      </c>
      <c r="P77" s="4">
        <v>10</v>
      </c>
      <c r="Q77" s="10">
        <f>P77/SUM(P71:P89)</f>
        <v>5.5555555555555552E-2</v>
      </c>
      <c r="R77" s="7">
        <f t="shared" si="29"/>
        <v>7.2754810004772121</v>
      </c>
    </row>
    <row r="78" spans="2:18" x14ac:dyDescent="0.25">
      <c r="E78" s="5">
        <f t="shared" si="20"/>
        <v>85</v>
      </c>
      <c r="F78" s="27">
        <f>D71*3.6</f>
        <v>8.1848694591561504</v>
      </c>
      <c r="G78" s="1">
        <v>70</v>
      </c>
      <c r="H78" s="5">
        <f t="shared" si="21"/>
        <v>2.7993902255224761</v>
      </c>
      <c r="I78" s="5">
        <f t="shared" si="22"/>
        <v>7.6912614328649829</v>
      </c>
      <c r="J78" s="5">
        <f t="shared" si="23"/>
        <v>87.799390225522473</v>
      </c>
      <c r="K78" s="5">
        <f t="shared" si="24"/>
        <v>7.6912614328649829</v>
      </c>
      <c r="L78" s="5">
        <f t="shared" si="25"/>
        <v>88.135625183022597</v>
      </c>
      <c r="M78" s="5">
        <f t="shared" si="26"/>
        <v>5.0063531608489598</v>
      </c>
      <c r="N78" s="7">
        <f t="shared" si="27"/>
        <v>0.90615447122576831</v>
      </c>
      <c r="O78" s="7">
        <f t="shared" si="28"/>
        <v>6.7061544712257684</v>
      </c>
      <c r="P78" s="4">
        <v>10</v>
      </c>
      <c r="Q78" s="10">
        <f>P78/SUM(P71:P89)</f>
        <v>5.5555555555555552E-2</v>
      </c>
      <c r="R78" s="7">
        <f t="shared" si="29"/>
        <v>7.2100567062561014</v>
      </c>
    </row>
    <row r="79" spans="2:18" x14ac:dyDescent="0.25">
      <c r="E79" s="5">
        <f t="shared" si="20"/>
        <v>85</v>
      </c>
      <c r="F79" s="27">
        <f>D71*3.6</f>
        <v>8.1848694591561504</v>
      </c>
      <c r="G79" s="1">
        <v>80</v>
      </c>
      <c r="H79" s="5">
        <f t="shared" si="21"/>
        <v>1.4212876660241798</v>
      </c>
      <c r="I79" s="5">
        <f t="shared" si="22"/>
        <v>8.0605229007698149</v>
      </c>
      <c r="J79" s="5">
        <f t="shared" si="23"/>
        <v>86.421287666024185</v>
      </c>
      <c r="K79" s="5">
        <f t="shared" si="24"/>
        <v>8.0605229007698149</v>
      </c>
      <c r="L79" s="5">
        <f t="shared" si="25"/>
        <v>86.796376602295666</v>
      </c>
      <c r="M79" s="5">
        <f t="shared" si="26"/>
        <v>5.3285676435829972</v>
      </c>
      <c r="N79" s="7">
        <f t="shared" si="27"/>
        <v>0.9967603017997213</v>
      </c>
      <c r="O79" s="7">
        <f t="shared" si="28"/>
        <v>6.7967603017997211</v>
      </c>
      <c r="P79" s="4">
        <v>10</v>
      </c>
      <c r="Q79" s="10">
        <f>P79/SUM(P71:P89)</f>
        <v>5.5555555555555552E-2</v>
      </c>
      <c r="R79" s="7">
        <f t="shared" si="29"/>
        <v>7.0870793238457006</v>
      </c>
    </row>
    <row r="80" spans="2:18" x14ac:dyDescent="0.25">
      <c r="E80" s="5">
        <f t="shared" si="20"/>
        <v>85</v>
      </c>
      <c r="F80" s="27">
        <f>D71*3.6</f>
        <v>8.1848694591561504</v>
      </c>
      <c r="G80" s="1">
        <v>90</v>
      </c>
      <c r="H80" s="5">
        <f t="shared" si="21"/>
        <v>5.0138400857569551E-16</v>
      </c>
      <c r="I80" s="5">
        <f t="shared" si="22"/>
        <v>8.1848694591561504</v>
      </c>
      <c r="J80" s="5">
        <f t="shared" si="23"/>
        <v>85</v>
      </c>
      <c r="K80" s="5">
        <f t="shared" si="24"/>
        <v>8.1848694591561504</v>
      </c>
      <c r="L80" s="5">
        <f t="shared" si="25"/>
        <v>85.393161834326222</v>
      </c>
      <c r="M80" s="5">
        <f t="shared" si="26"/>
        <v>5.5002006046665457</v>
      </c>
      <c r="N80" s="7">
        <f t="shared" si="27"/>
        <v>1.0456238193005158</v>
      </c>
      <c r="O80" s="7">
        <f t="shared" si="28"/>
        <v>6.8456238193005152</v>
      </c>
      <c r="P80" s="4">
        <v>10</v>
      </c>
      <c r="Q80" s="10">
        <f>P80/SUM(P71:P89)</f>
        <v>5.5555555555555552E-2</v>
      </c>
      <c r="R80" s="7">
        <f t="shared" si="29"/>
        <v>6.9090982322765262</v>
      </c>
    </row>
    <row r="81" spans="2:18" x14ac:dyDescent="0.25">
      <c r="E81" s="5">
        <f t="shared" si="20"/>
        <v>85</v>
      </c>
      <c r="F81" s="27">
        <f>D71*3.6</f>
        <v>8.1848694591561504</v>
      </c>
      <c r="G81" s="1">
        <v>100</v>
      </c>
      <c r="H81" s="5">
        <f t="shared" si="21"/>
        <v>-1.4212876660241789</v>
      </c>
      <c r="I81" s="5">
        <f t="shared" si="22"/>
        <v>8.0605229007698149</v>
      </c>
      <c r="J81" s="5">
        <f t="shared" si="23"/>
        <v>83.578712333975815</v>
      </c>
      <c r="K81" s="5">
        <f t="shared" si="24"/>
        <v>8.0605229007698149</v>
      </c>
      <c r="L81" s="5">
        <f t="shared" si="25"/>
        <v>83.96650037270409</v>
      </c>
      <c r="M81" s="5">
        <f t="shared" si="26"/>
        <v>5.5086996550902425</v>
      </c>
      <c r="N81" s="7">
        <f t="shared" si="27"/>
        <v>1.0480526933756136</v>
      </c>
      <c r="O81" s="7">
        <f t="shared" si="28"/>
        <v>6.8480526933756138</v>
      </c>
      <c r="P81" s="4">
        <v>10</v>
      </c>
      <c r="Q81" s="10">
        <f>P81/SUM(P71:P89)</f>
        <v>5.5555555555555552E-2</v>
      </c>
      <c r="R81" s="7">
        <f t="shared" si="29"/>
        <v>6.6825366197566902</v>
      </c>
    </row>
    <row r="82" spans="2:18" x14ac:dyDescent="0.25">
      <c r="E82" s="5">
        <f t="shared" si="20"/>
        <v>85</v>
      </c>
      <c r="F82" s="27">
        <f>D71*3.6</f>
        <v>8.1848694591561504</v>
      </c>
      <c r="G82" s="1">
        <v>110</v>
      </c>
      <c r="H82" s="5">
        <f t="shared" si="21"/>
        <v>-2.7993902255224752</v>
      </c>
      <c r="I82" s="5">
        <f t="shared" si="22"/>
        <v>7.6912614328649838</v>
      </c>
      <c r="J82" s="5">
        <f t="shared" si="23"/>
        <v>82.200609774477527</v>
      </c>
      <c r="K82" s="5">
        <f t="shared" si="24"/>
        <v>7.6912614328649838</v>
      </c>
      <c r="L82" s="5">
        <f t="shared" si="25"/>
        <v>82.559649646329092</v>
      </c>
      <c r="M82" s="5">
        <f t="shared" si="26"/>
        <v>5.3454290020403228</v>
      </c>
      <c r="N82" s="7">
        <f t="shared" si="27"/>
        <v>1.0015440795930886</v>
      </c>
      <c r="O82" s="7">
        <f t="shared" si="28"/>
        <v>6.8015440795930884</v>
      </c>
      <c r="P82" s="4">
        <v>10</v>
      </c>
      <c r="Q82" s="10">
        <f>P82/SUM(P71:P89)</f>
        <v>5.5555555555555552E-2</v>
      </c>
      <c r="R82" s="7">
        <f t="shared" si="29"/>
        <v>6.416605632177026</v>
      </c>
    </row>
    <row r="83" spans="2:18" x14ac:dyDescent="0.25">
      <c r="E83" s="5">
        <f t="shared" si="20"/>
        <v>85</v>
      </c>
      <c r="F83" s="27">
        <f>D71*3.6</f>
        <v>8.1848694591561504</v>
      </c>
      <c r="G83" s="1">
        <v>120</v>
      </c>
      <c r="H83" s="5">
        <f t="shared" si="21"/>
        <v>-4.0924347295780734</v>
      </c>
      <c r="I83" s="5">
        <f t="shared" si="22"/>
        <v>7.0883048782886258</v>
      </c>
      <c r="J83" s="5">
        <f t="shared" si="23"/>
        <v>80.907565270421927</v>
      </c>
      <c r="K83" s="5">
        <f t="shared" si="24"/>
        <v>7.0883048782886258</v>
      </c>
      <c r="L83" s="5">
        <f t="shared" si="25"/>
        <v>81.217474622369011</v>
      </c>
      <c r="M83" s="5">
        <f t="shared" si="26"/>
        <v>5.0068943266965498</v>
      </c>
      <c r="N83" s="7">
        <f t="shared" si="27"/>
        <v>0.90630522876651898</v>
      </c>
      <c r="O83" s="7">
        <f t="shared" si="28"/>
        <v>6.706305228766519</v>
      </c>
      <c r="P83" s="4">
        <v>10</v>
      </c>
      <c r="Q83" s="10">
        <f>P83/SUM(P71:P89)</f>
        <v>5.5555555555555552E-2</v>
      </c>
      <c r="R83" s="7">
        <f t="shared" si="29"/>
        <v>6.1227203980613805</v>
      </c>
    </row>
    <row r="84" spans="2:18" x14ac:dyDescent="0.25">
      <c r="E84" s="5">
        <f t="shared" si="20"/>
        <v>85</v>
      </c>
      <c r="F84" s="27">
        <f>D71*3.6</f>
        <v>8.1848694591561504</v>
      </c>
      <c r="G84" s="1">
        <v>130</v>
      </c>
      <c r="H84" s="5">
        <f t="shared" si="21"/>
        <v>-5.2611326752473397</v>
      </c>
      <c r="I84" s="5">
        <f t="shared" si="22"/>
        <v>6.2699737668408035</v>
      </c>
      <c r="J84" s="5">
        <f t="shared" si="23"/>
        <v>79.738867324752661</v>
      </c>
      <c r="K84" s="5">
        <f t="shared" si="24"/>
        <v>6.2699737668408035</v>
      </c>
      <c r="L84" s="5">
        <f t="shared" si="25"/>
        <v>79.984995675885244</v>
      </c>
      <c r="M84" s="5">
        <f t="shared" si="26"/>
        <v>4.4959929166662596</v>
      </c>
      <c r="N84" s="7">
        <f t="shared" si="27"/>
        <v>0.7665633054974299</v>
      </c>
      <c r="O84" s="7">
        <f t="shared" si="28"/>
        <v>6.5665633054974295</v>
      </c>
      <c r="P84" s="4">
        <v>10</v>
      </c>
      <c r="Q84" s="10">
        <f>P84/SUM(P71:P89)</f>
        <v>5.5555555555555552E-2</v>
      </c>
      <c r="R84" s="7">
        <f t="shared" si="29"/>
        <v>5.8145664136259283</v>
      </c>
    </row>
    <row r="85" spans="2:18" x14ac:dyDescent="0.25">
      <c r="E85" s="5">
        <f t="shared" si="20"/>
        <v>85</v>
      </c>
      <c r="F85" s="27">
        <f>D71*3.6</f>
        <v>8.1848694591561504</v>
      </c>
      <c r="G85" s="1">
        <v>140</v>
      </c>
      <c r="H85" s="5">
        <f t="shared" si="21"/>
        <v>-6.2699737668408027</v>
      </c>
      <c r="I85" s="5">
        <f t="shared" si="22"/>
        <v>5.2611326752473406</v>
      </c>
      <c r="J85" s="5">
        <f t="shared" si="23"/>
        <v>78.730026233159194</v>
      </c>
      <c r="K85" s="5">
        <f t="shared" si="24"/>
        <v>5.2611326752473406</v>
      </c>
      <c r="L85" s="5">
        <f t="shared" si="25"/>
        <v>78.905617972996637</v>
      </c>
      <c r="M85" s="5">
        <f t="shared" si="26"/>
        <v>3.823105468212999</v>
      </c>
      <c r="N85" s="7">
        <f t="shared" si="27"/>
        <v>0.59241820591051497</v>
      </c>
      <c r="O85" s="7">
        <f t="shared" si="28"/>
        <v>6.3924182059105146</v>
      </c>
      <c r="P85" s="4">
        <v>10</v>
      </c>
      <c r="Q85" s="10">
        <f>P85/SUM(P71:P89)</f>
        <v>5.5555555555555552E-2</v>
      </c>
      <c r="R85" s="7">
        <f t="shared" si="29"/>
        <v>5.5086246260591301</v>
      </c>
    </row>
    <row r="86" spans="2:18" x14ac:dyDescent="0.25">
      <c r="E86" s="5">
        <f t="shared" si="20"/>
        <v>85</v>
      </c>
      <c r="F86" s="27">
        <f>D71*3.6</f>
        <v>8.1848694591561504</v>
      </c>
      <c r="G86" s="1">
        <v>150</v>
      </c>
      <c r="H86" s="5">
        <f t="shared" si="21"/>
        <v>-7.0883048782886258</v>
      </c>
      <c r="I86" s="5">
        <f t="shared" si="22"/>
        <v>4.0924347295780743</v>
      </c>
      <c r="J86" s="5">
        <f t="shared" si="23"/>
        <v>77.911695121711375</v>
      </c>
      <c r="K86" s="5">
        <f t="shared" si="24"/>
        <v>4.0924347295780743</v>
      </c>
      <c r="L86" s="5">
        <f t="shared" si="25"/>
        <v>78.019101883797418</v>
      </c>
      <c r="M86" s="5">
        <f t="shared" si="26"/>
        <v>3.0067879781175426</v>
      </c>
      <c r="N86" s="7">
        <f t="shared" si="27"/>
        <v>0.40144593398899142</v>
      </c>
      <c r="O86" s="7">
        <f t="shared" si="28"/>
        <v>6.2014459339889916</v>
      </c>
      <c r="P86" s="4">
        <v>10</v>
      </c>
      <c r="Q86" s="10">
        <f>P86/SUM(P71:P89)</f>
        <v>5.5555555555555552E-2</v>
      </c>
      <c r="R86" s="7">
        <f t="shared" si="29"/>
        <v>5.2246476091243599</v>
      </c>
    </row>
    <row r="87" spans="2:18" x14ac:dyDescent="0.25">
      <c r="E87" s="5">
        <f t="shared" si="20"/>
        <v>85</v>
      </c>
      <c r="F87" s="27">
        <f>D71*3.6</f>
        <v>8.1848694591561504</v>
      </c>
      <c r="G87" s="1">
        <v>160</v>
      </c>
      <c r="H87" s="5">
        <f t="shared" si="21"/>
        <v>-7.6912614328649829</v>
      </c>
      <c r="I87" s="5">
        <f t="shared" si="22"/>
        <v>2.7993902255224765</v>
      </c>
      <c r="J87" s="5">
        <f t="shared" si="23"/>
        <v>77.308738567135023</v>
      </c>
      <c r="K87" s="5">
        <f t="shared" si="24"/>
        <v>2.7993902255224765</v>
      </c>
      <c r="L87" s="5">
        <f t="shared" si="25"/>
        <v>77.359405662636661</v>
      </c>
      <c r="M87" s="5">
        <f t="shared" si="26"/>
        <v>2.0738043400863218</v>
      </c>
      <c r="N87" s="7">
        <f t="shared" si="27"/>
        <v>0.21884454154995425</v>
      </c>
      <c r="O87" s="7">
        <f t="shared" si="28"/>
        <v>6.0188445415499539</v>
      </c>
      <c r="P87" s="4">
        <v>10</v>
      </c>
      <c r="Q87" s="10">
        <f>P87/SUM(P71:P89)</f>
        <v>5.5555555555555552E-2</v>
      </c>
      <c r="R87" s="7">
        <f t="shared" si="29"/>
        <v>4.9854173847037222</v>
      </c>
    </row>
    <row r="88" spans="2:18" x14ac:dyDescent="0.25">
      <c r="E88" s="5">
        <f t="shared" si="20"/>
        <v>85</v>
      </c>
      <c r="F88" s="27">
        <f>D71*3.6</f>
        <v>8.1848694591561504</v>
      </c>
      <c r="G88" s="1">
        <v>170</v>
      </c>
      <c r="H88" s="5">
        <f t="shared" si="21"/>
        <v>-8.0605229007698149</v>
      </c>
      <c r="I88" s="5">
        <f t="shared" si="22"/>
        <v>1.4212876660241787</v>
      </c>
      <c r="J88" s="5">
        <f t="shared" si="23"/>
        <v>76.939477099230189</v>
      </c>
      <c r="K88" s="5">
        <f t="shared" si="24"/>
        <v>1.4212876660241787</v>
      </c>
      <c r="L88" s="5">
        <f t="shared" si="25"/>
        <v>76.952603561754557</v>
      </c>
      <c r="M88" s="5">
        <f t="shared" si="26"/>
        <v>1.0582931774760365</v>
      </c>
      <c r="N88" s="7">
        <f t="shared" si="27"/>
        <v>7.4983019761878378E-2</v>
      </c>
      <c r="O88" s="7">
        <f t="shared" si="28"/>
        <v>5.8749830197618778</v>
      </c>
      <c r="P88" s="4">
        <v>10</v>
      </c>
      <c r="Q88" s="10">
        <f>P88/SUM(P71:P89)</f>
        <v>5.5555555555555552E-2</v>
      </c>
      <c r="R88" s="7">
        <f t="shared" si="29"/>
        <v>4.8152118641243531</v>
      </c>
    </row>
    <row r="89" spans="2:18" x14ac:dyDescent="0.25">
      <c r="E89" s="5">
        <f t="shared" si="20"/>
        <v>85</v>
      </c>
      <c r="F89" s="27">
        <f>D71*3.6</f>
        <v>8.1848694591561504</v>
      </c>
      <c r="G89" s="1">
        <v>180</v>
      </c>
      <c r="H89" s="5">
        <f t="shared" si="21"/>
        <v>-8.1848694591561504</v>
      </c>
      <c r="I89" s="5">
        <f t="shared" si="22"/>
        <v>1.002768017151391E-15</v>
      </c>
      <c r="J89" s="5">
        <f t="shared" si="23"/>
        <v>76.815130540843853</v>
      </c>
      <c r="K89" s="5">
        <f t="shared" si="24"/>
        <v>1.002768017151391E-15</v>
      </c>
      <c r="L89" s="5">
        <f t="shared" si="25"/>
        <v>76.815130540843853</v>
      </c>
      <c r="M89" s="5">
        <f t="shared" si="26"/>
        <v>7.4795648733458087E-16</v>
      </c>
      <c r="N89" s="7">
        <f t="shared" si="27"/>
        <v>2.2470108792505499E-17</v>
      </c>
      <c r="O89" s="7">
        <f t="shared" si="28"/>
        <v>5.8</v>
      </c>
      <c r="P89" s="4">
        <v>5</v>
      </c>
      <c r="Q89" s="10">
        <f>P89/SUM(P71:P89)</f>
        <v>2.7777777777777776E-2</v>
      </c>
      <c r="R89" s="7">
        <f t="shared" si="29"/>
        <v>4.7367851659570812</v>
      </c>
    </row>
    <row r="90" spans="2:18" x14ac:dyDescent="0.25">
      <c r="R90" s="7">
        <f>SUMPRODUCT(Q71:Q89,R71:R89)</f>
        <v>6.4300213240487887</v>
      </c>
    </row>
    <row r="92" spans="2:18" ht="45" x14ac:dyDescent="0.25">
      <c r="B92" s="2" t="s">
        <v>38</v>
      </c>
      <c r="C92" s="2" t="s">
        <v>38</v>
      </c>
      <c r="D92" s="2" t="s">
        <v>39</v>
      </c>
      <c r="E92" s="2" t="s">
        <v>5</v>
      </c>
      <c r="F92" s="2" t="s">
        <v>3</v>
      </c>
      <c r="G92" s="2" t="s">
        <v>7</v>
      </c>
      <c r="H92" s="6" t="s">
        <v>11</v>
      </c>
      <c r="I92" s="6" t="s">
        <v>12</v>
      </c>
      <c r="J92" s="2" t="s">
        <v>9</v>
      </c>
      <c r="K92" s="2" t="s">
        <v>10</v>
      </c>
      <c r="L92" s="2" t="s">
        <v>8</v>
      </c>
      <c r="M92" s="2" t="s">
        <v>1</v>
      </c>
      <c r="N92" s="2" t="s">
        <v>17</v>
      </c>
      <c r="O92" s="2" t="s">
        <v>28</v>
      </c>
      <c r="P92" s="2" t="s">
        <v>14</v>
      </c>
      <c r="Q92" s="2" t="s">
        <v>14</v>
      </c>
      <c r="R92" s="6" t="s">
        <v>27</v>
      </c>
    </row>
    <row r="93" spans="2:18" x14ac:dyDescent="0.25">
      <c r="B93" s="3" t="s">
        <v>13</v>
      </c>
      <c r="C93" s="3" t="s">
        <v>36</v>
      </c>
      <c r="D93" s="3" t="s">
        <v>4</v>
      </c>
      <c r="E93" s="3" t="s">
        <v>6</v>
      </c>
      <c r="F93" s="3" t="s">
        <v>6</v>
      </c>
      <c r="G93" s="3" t="s">
        <v>2</v>
      </c>
      <c r="H93" s="3" t="s">
        <v>6</v>
      </c>
      <c r="I93" s="3" t="s">
        <v>6</v>
      </c>
      <c r="J93" s="3" t="s">
        <v>6</v>
      </c>
      <c r="K93" s="3" t="s">
        <v>6</v>
      </c>
      <c r="L93" s="3" t="s">
        <v>6</v>
      </c>
      <c r="M93" s="3" t="s">
        <v>2</v>
      </c>
      <c r="N93" s="3" t="s">
        <v>25</v>
      </c>
      <c r="O93" s="3" t="s">
        <v>25</v>
      </c>
      <c r="P93" s="3" t="s">
        <v>2</v>
      </c>
      <c r="Q93" s="3" t="s">
        <v>13</v>
      </c>
      <c r="R93" s="3" t="s">
        <v>25</v>
      </c>
    </row>
    <row r="94" spans="2:18" x14ac:dyDescent="0.25">
      <c r="B94" s="29">
        <f>B71+10%</f>
        <v>0.35</v>
      </c>
      <c r="C94" s="9">
        <f>B94*$H$4</f>
        <v>1.4</v>
      </c>
      <c r="D94" s="26">
        <f>$F$4*(C94/$G$4)^0.2</f>
        <v>2.4318392492968472</v>
      </c>
      <c r="E94" s="5">
        <f t="shared" ref="E94:E112" si="30">$M$4</f>
        <v>85</v>
      </c>
      <c r="F94" s="27">
        <f>D94*3.6</f>
        <v>8.7546212974686508</v>
      </c>
      <c r="G94" s="1">
        <v>0</v>
      </c>
      <c r="H94" s="5">
        <f>$F94*COS($G94*PI()/180)</f>
        <v>8.7546212974686508</v>
      </c>
      <c r="I94" s="5">
        <f>$F94*SIN($G94*PI()/180)</f>
        <v>0</v>
      </c>
      <c r="J94" s="5">
        <f>E94+H94</f>
        <v>93.754621297468645</v>
      </c>
      <c r="K94" s="5">
        <f>I94</f>
        <v>0</v>
      </c>
      <c r="L94" s="5">
        <f>SQRT(J94^2+K94^2)</f>
        <v>93.754621297468645</v>
      </c>
      <c r="M94" s="5">
        <f>ATAN(K94/J94)*180/PI()</f>
        <v>0</v>
      </c>
      <c r="N94" s="7">
        <f>$K$2*M94+$K$3*M94*M94+$K$4*M94*M94*M94</f>
        <v>0</v>
      </c>
      <c r="O94" s="7">
        <f>N94+$E$4</f>
        <v>5.8</v>
      </c>
      <c r="P94" s="4">
        <v>5</v>
      </c>
      <c r="Q94" s="10">
        <f>P94/SUM(P94:P112)</f>
        <v>2.7777777777777776E-2</v>
      </c>
      <c r="R94" s="7">
        <f>O94*(L94^2/E94^2)</f>
        <v>7.0562751951369158</v>
      </c>
    </row>
    <row r="95" spans="2:18" x14ac:dyDescent="0.25">
      <c r="E95" s="5">
        <f t="shared" si="30"/>
        <v>85</v>
      </c>
      <c r="F95" s="27">
        <f>D94*3.6</f>
        <v>8.7546212974686508</v>
      </c>
      <c r="G95" s="1">
        <v>10</v>
      </c>
      <c r="H95" s="5">
        <f t="shared" ref="H95:H112" si="31">$F95*COS($G95*PI()/180)</f>
        <v>8.6216189284329232</v>
      </c>
      <c r="I95" s="5">
        <f t="shared" ref="I95:I112" si="32">$F95*SIN($G95*PI()/180)</f>
        <v>1.5202240344695284</v>
      </c>
      <c r="J95" s="5">
        <f t="shared" ref="J95:J112" si="33">E95+H95</f>
        <v>93.621618928432923</v>
      </c>
      <c r="K95" s="5">
        <f t="shared" ref="K95:K112" si="34">I95</f>
        <v>1.5202240344695284</v>
      </c>
      <c r="L95" s="5">
        <f t="shared" ref="L95:L112" si="35">SQRT(J95^2+K95^2)</f>
        <v>93.633960782910847</v>
      </c>
      <c r="M95" s="5">
        <f t="shared" ref="M95:M112" si="36">ATAN(K95/J95)*180/PI()</f>
        <v>0.93028477639096196</v>
      </c>
      <c r="N95" s="7">
        <f t="shared" ref="N95:N112" si="37">$K$2*M95+$K$3*M95*M95+$K$4*M95*M95*M95</f>
        <v>6.1557007209084212E-2</v>
      </c>
      <c r="O95" s="7">
        <f t="shared" ref="O95:O112" si="38">N95+$E$4</f>
        <v>5.8615570072090843</v>
      </c>
      <c r="P95" s="4">
        <v>10</v>
      </c>
      <c r="Q95" s="10">
        <f>P95/SUM(P94:P112)</f>
        <v>5.5555555555555552E-2</v>
      </c>
      <c r="R95" s="7">
        <f t="shared" ref="R95:R112" si="39">O95*(L95^2/E95^2)</f>
        <v>7.112821846919279</v>
      </c>
    </row>
    <row r="96" spans="2:18" x14ac:dyDescent="0.25">
      <c r="E96" s="5">
        <f t="shared" si="30"/>
        <v>85</v>
      </c>
      <c r="F96" s="27">
        <f>D94*3.6</f>
        <v>8.7546212974686508</v>
      </c>
      <c r="G96" s="1">
        <v>20</v>
      </c>
      <c r="H96" s="5">
        <f t="shared" si="31"/>
        <v>8.2266530310064461</v>
      </c>
      <c r="I96" s="5">
        <f t="shared" si="32"/>
        <v>2.9942568309221795</v>
      </c>
      <c r="J96" s="5">
        <f t="shared" si="33"/>
        <v>93.22665303100645</v>
      </c>
      <c r="K96" s="5">
        <f t="shared" si="34"/>
        <v>2.9942568309221795</v>
      </c>
      <c r="L96" s="5">
        <f t="shared" si="35"/>
        <v>93.27472545836406</v>
      </c>
      <c r="M96" s="5">
        <f t="shared" si="36"/>
        <v>1.839595424150996</v>
      </c>
      <c r="N96" s="7">
        <f t="shared" si="37"/>
        <v>0.18013430480988102</v>
      </c>
      <c r="O96" s="7">
        <f t="shared" si="38"/>
        <v>5.980134304809881</v>
      </c>
      <c r="P96" s="4">
        <v>10</v>
      </c>
      <c r="Q96" s="10">
        <f>P96/SUM(P94:P112)</f>
        <v>5.5555555555555552E-2</v>
      </c>
      <c r="R96" s="7">
        <f t="shared" si="39"/>
        <v>7.2011365319145249</v>
      </c>
    </row>
    <row r="97" spans="5:18" x14ac:dyDescent="0.25">
      <c r="E97" s="5">
        <f t="shared" si="30"/>
        <v>85</v>
      </c>
      <c r="F97" s="27">
        <f>D94*3.6</f>
        <v>8.7546212974686508</v>
      </c>
      <c r="G97" s="1">
        <v>30</v>
      </c>
      <c r="H97" s="5">
        <f t="shared" si="31"/>
        <v>7.5817244441201348</v>
      </c>
      <c r="I97" s="5">
        <f t="shared" si="32"/>
        <v>4.3773106487343245</v>
      </c>
      <c r="J97" s="5">
        <f t="shared" si="33"/>
        <v>92.581724444120141</v>
      </c>
      <c r="K97" s="5">
        <f t="shared" si="34"/>
        <v>4.3773106487343245</v>
      </c>
      <c r="L97" s="5">
        <f t="shared" si="35"/>
        <v>92.685147405409651</v>
      </c>
      <c r="M97" s="5">
        <f t="shared" si="36"/>
        <v>2.7069574821554396</v>
      </c>
      <c r="N97" s="7">
        <f t="shared" si="37"/>
        <v>0.33816410669204044</v>
      </c>
      <c r="O97" s="7">
        <f t="shared" si="38"/>
        <v>6.1381641066920398</v>
      </c>
      <c r="P97" s="4">
        <v>10</v>
      </c>
      <c r="Q97" s="10">
        <f>P97/SUM(P94:P112)</f>
        <v>5.5555555555555552E-2</v>
      </c>
      <c r="R97" s="7">
        <f t="shared" si="39"/>
        <v>7.2982869350520021</v>
      </c>
    </row>
    <row r="98" spans="5:18" x14ac:dyDescent="0.25">
      <c r="E98" s="5">
        <f t="shared" si="30"/>
        <v>85</v>
      </c>
      <c r="F98" s="27">
        <f>D94*3.6</f>
        <v>8.7546212974686508</v>
      </c>
      <c r="G98" s="1">
        <v>40</v>
      </c>
      <c r="H98" s="5">
        <f t="shared" si="31"/>
        <v>6.7064289965369177</v>
      </c>
      <c r="I98" s="5">
        <f t="shared" si="32"/>
        <v>5.6273620975107432</v>
      </c>
      <c r="J98" s="5">
        <f t="shared" si="33"/>
        <v>91.706428996536914</v>
      </c>
      <c r="K98" s="5">
        <f t="shared" si="34"/>
        <v>5.6273620975107432</v>
      </c>
      <c r="L98" s="5">
        <f t="shared" si="35"/>
        <v>91.878922084846906</v>
      </c>
      <c r="M98" s="5">
        <f t="shared" si="36"/>
        <v>3.5114258508462801</v>
      </c>
      <c r="N98" s="7">
        <f t="shared" si="37"/>
        <v>0.51654735678209396</v>
      </c>
      <c r="O98" s="7">
        <f t="shared" si="38"/>
        <v>6.3165473567820936</v>
      </c>
      <c r="P98" s="4">
        <v>10</v>
      </c>
      <c r="Q98" s="10">
        <f>P98/SUM(P94:P112)</f>
        <v>5.5555555555555552E-2</v>
      </c>
      <c r="R98" s="7">
        <f t="shared" si="39"/>
        <v>7.3802944305449278</v>
      </c>
    </row>
    <row r="99" spans="5:18" x14ac:dyDescent="0.25">
      <c r="E99" s="5">
        <f t="shared" si="30"/>
        <v>85</v>
      </c>
      <c r="F99" s="27">
        <f>D94*3.6</f>
        <v>8.7546212974686508</v>
      </c>
      <c r="G99" s="1">
        <v>50</v>
      </c>
      <c r="H99" s="5">
        <f t="shared" si="31"/>
        <v>5.6273620975107441</v>
      </c>
      <c r="I99" s="5">
        <f t="shared" si="32"/>
        <v>6.7064289965369177</v>
      </c>
      <c r="J99" s="5">
        <f t="shared" si="33"/>
        <v>90.627362097510741</v>
      </c>
      <c r="K99" s="5">
        <f t="shared" si="34"/>
        <v>6.7064289965369177</v>
      </c>
      <c r="L99" s="5">
        <f t="shared" si="35"/>
        <v>90.875161351377614</v>
      </c>
      <c r="M99" s="5">
        <f t="shared" si="36"/>
        <v>4.2321764462172347</v>
      </c>
      <c r="N99" s="7">
        <f t="shared" si="37"/>
        <v>0.69676707692743034</v>
      </c>
      <c r="O99" s="7">
        <f t="shared" si="38"/>
        <v>6.4967670769274299</v>
      </c>
      <c r="P99" s="4">
        <v>10</v>
      </c>
      <c r="Q99" s="10">
        <f>P99/SUM(P94:P112)</f>
        <v>5.5555555555555552E-2</v>
      </c>
      <c r="R99" s="7">
        <f t="shared" si="39"/>
        <v>7.4259126293241442</v>
      </c>
    </row>
    <row r="100" spans="5:18" x14ac:dyDescent="0.25">
      <c r="E100" s="5">
        <f t="shared" si="30"/>
        <v>85</v>
      </c>
      <c r="F100" s="27">
        <f>D94*3.6</f>
        <v>8.7546212974686508</v>
      </c>
      <c r="G100" s="1">
        <v>60</v>
      </c>
      <c r="H100" s="5">
        <f t="shared" si="31"/>
        <v>4.3773106487343263</v>
      </c>
      <c r="I100" s="5">
        <f t="shared" si="32"/>
        <v>7.5817244441201339</v>
      </c>
      <c r="J100" s="5">
        <f t="shared" si="33"/>
        <v>89.377310648734323</v>
      </c>
      <c r="K100" s="5">
        <f t="shared" si="34"/>
        <v>7.5817244441201339</v>
      </c>
      <c r="L100" s="5">
        <f t="shared" si="35"/>
        <v>89.698306585726172</v>
      </c>
      <c r="M100" s="5">
        <f t="shared" si="36"/>
        <v>4.8486951016365696</v>
      </c>
      <c r="N100" s="7">
        <f t="shared" si="37"/>
        <v>0.86246270714901963</v>
      </c>
      <c r="O100" s="7">
        <f t="shared" si="38"/>
        <v>6.6624627071490199</v>
      </c>
      <c r="P100" s="4">
        <v>10</v>
      </c>
      <c r="Q100" s="10">
        <f>P100/SUM(P94:P112)</f>
        <v>5.5555555555555552E-2</v>
      </c>
      <c r="R100" s="7">
        <f t="shared" si="39"/>
        <v>7.4193426347620024</v>
      </c>
    </row>
    <row r="101" spans="5:18" x14ac:dyDescent="0.25">
      <c r="E101" s="5">
        <f t="shared" si="30"/>
        <v>85</v>
      </c>
      <c r="F101" s="27">
        <f>D94*3.6</f>
        <v>8.7546212974686508</v>
      </c>
      <c r="G101" s="1">
        <v>70</v>
      </c>
      <c r="H101" s="5">
        <f t="shared" si="31"/>
        <v>2.9942568309221809</v>
      </c>
      <c r="I101" s="5">
        <f t="shared" si="32"/>
        <v>8.2266530310064461</v>
      </c>
      <c r="J101" s="5">
        <f t="shared" si="33"/>
        <v>87.994256830922183</v>
      </c>
      <c r="K101" s="5">
        <f t="shared" si="34"/>
        <v>8.2266530310064461</v>
      </c>
      <c r="L101" s="5">
        <f t="shared" si="35"/>
        <v>88.37797833917034</v>
      </c>
      <c r="M101" s="5">
        <f t="shared" si="36"/>
        <v>5.341102731109534</v>
      </c>
      <c r="N101" s="7">
        <f t="shared" si="37"/>
        <v>1.0003162989414256</v>
      </c>
      <c r="O101" s="7">
        <f t="shared" si="38"/>
        <v>6.800316298941425</v>
      </c>
      <c r="P101" s="4">
        <v>10</v>
      </c>
      <c r="Q101" s="10">
        <f>P101/SUM(P94:P112)</f>
        <v>5.5555555555555552E-2</v>
      </c>
      <c r="R101" s="7">
        <f t="shared" si="39"/>
        <v>7.3515579905729656</v>
      </c>
    </row>
    <row r="102" spans="5:18" x14ac:dyDescent="0.25">
      <c r="E102" s="5">
        <f t="shared" si="30"/>
        <v>85</v>
      </c>
      <c r="F102" s="27">
        <f>D94*3.6</f>
        <v>8.7546212974686508</v>
      </c>
      <c r="G102" s="1">
        <v>80</v>
      </c>
      <c r="H102" s="5">
        <f t="shared" si="31"/>
        <v>1.520224034469529</v>
      </c>
      <c r="I102" s="5">
        <f t="shared" si="32"/>
        <v>8.6216189284329232</v>
      </c>
      <c r="J102" s="5">
        <f t="shared" si="33"/>
        <v>86.520224034469535</v>
      </c>
      <c r="K102" s="5">
        <f t="shared" si="34"/>
        <v>8.6216189284329232</v>
      </c>
      <c r="L102" s="5">
        <f t="shared" si="35"/>
        <v>86.948729029939898</v>
      </c>
      <c r="M102" s="5">
        <f t="shared" si="36"/>
        <v>5.690657875809837</v>
      </c>
      <c r="N102" s="7">
        <f t="shared" si="37"/>
        <v>1.100234878501805</v>
      </c>
      <c r="O102" s="7">
        <f t="shared" si="38"/>
        <v>6.9002348785018048</v>
      </c>
      <c r="P102" s="4">
        <v>10</v>
      </c>
      <c r="Q102" s="10">
        <f>P102/SUM(P94:P112)</f>
        <v>5.5555555555555552E-2</v>
      </c>
      <c r="R102" s="7">
        <f t="shared" si="39"/>
        <v>7.2202543822938035</v>
      </c>
    </row>
    <row r="103" spans="5:18" x14ac:dyDescent="0.25">
      <c r="E103" s="5">
        <f t="shared" si="30"/>
        <v>85</v>
      </c>
      <c r="F103" s="27">
        <f>D94*3.6</f>
        <v>8.7546212974686508</v>
      </c>
      <c r="G103" s="1">
        <v>90</v>
      </c>
      <c r="H103" s="5">
        <f t="shared" si="31"/>
        <v>5.3628553779519076E-16</v>
      </c>
      <c r="I103" s="5">
        <f t="shared" si="32"/>
        <v>8.7546212974686508</v>
      </c>
      <c r="J103" s="5">
        <f t="shared" si="33"/>
        <v>85</v>
      </c>
      <c r="K103" s="5">
        <f t="shared" si="34"/>
        <v>8.7546212974686508</v>
      </c>
      <c r="L103" s="5">
        <f t="shared" si="35"/>
        <v>85.449654148288346</v>
      </c>
      <c r="M103" s="5">
        <f t="shared" si="36"/>
        <v>5.8804749943934524</v>
      </c>
      <c r="N103" s="7">
        <f t="shared" si="37"/>
        <v>1.1549839603150747</v>
      </c>
      <c r="O103" s="7">
        <f t="shared" si="38"/>
        <v>6.954983960315074</v>
      </c>
      <c r="P103" s="4">
        <v>10</v>
      </c>
      <c r="Q103" s="10">
        <f>P103/SUM(P94:P112)</f>
        <v>5.5555555555555552E-2</v>
      </c>
      <c r="R103" s="7">
        <f t="shared" si="39"/>
        <v>7.0287630020266256</v>
      </c>
    </row>
    <row r="104" spans="5:18" x14ac:dyDescent="0.25">
      <c r="E104" s="5">
        <f t="shared" si="30"/>
        <v>85</v>
      </c>
      <c r="F104" s="27">
        <f>D94*3.6</f>
        <v>8.7546212974686508</v>
      </c>
      <c r="G104" s="1">
        <v>100</v>
      </c>
      <c r="H104" s="5">
        <f t="shared" si="31"/>
        <v>-1.5202240344695281</v>
      </c>
      <c r="I104" s="5">
        <f t="shared" si="32"/>
        <v>8.6216189284329232</v>
      </c>
      <c r="J104" s="5">
        <f t="shared" si="33"/>
        <v>83.479775965530479</v>
      </c>
      <c r="K104" s="5">
        <f t="shared" si="34"/>
        <v>8.6216189284329232</v>
      </c>
      <c r="L104" s="5">
        <f t="shared" si="35"/>
        <v>83.923806564063057</v>
      </c>
      <c r="M104" s="5">
        <f t="shared" si="36"/>
        <v>5.896484507834197</v>
      </c>
      <c r="N104" s="7">
        <f t="shared" si="37"/>
        <v>1.1596134940943701</v>
      </c>
      <c r="O104" s="7">
        <f t="shared" si="38"/>
        <v>6.9596134940943699</v>
      </c>
      <c r="P104" s="4">
        <v>10</v>
      </c>
      <c r="Q104" s="10">
        <f>P104/SUM(P94:P112)</f>
        <v>5.5555555555555552E-2</v>
      </c>
      <c r="R104" s="7">
        <f t="shared" si="39"/>
        <v>6.7844964297081845</v>
      </c>
    </row>
    <row r="105" spans="5:18" x14ac:dyDescent="0.25">
      <c r="E105" s="5">
        <f t="shared" si="30"/>
        <v>85</v>
      </c>
      <c r="F105" s="27">
        <f>D94*3.6</f>
        <v>8.7546212974686508</v>
      </c>
      <c r="G105" s="1">
        <v>110</v>
      </c>
      <c r="H105" s="5">
        <f t="shared" si="31"/>
        <v>-2.9942568309221795</v>
      </c>
      <c r="I105" s="5">
        <f t="shared" si="32"/>
        <v>8.2266530310064461</v>
      </c>
      <c r="J105" s="5">
        <f t="shared" si="33"/>
        <v>82.005743169077817</v>
      </c>
      <c r="K105" s="5">
        <f t="shared" si="34"/>
        <v>8.2266530310064461</v>
      </c>
      <c r="L105" s="5">
        <f t="shared" si="35"/>
        <v>82.417350920818365</v>
      </c>
      <c r="M105" s="5">
        <f t="shared" si="36"/>
        <v>5.7286328443003525</v>
      </c>
      <c r="N105" s="7">
        <f t="shared" si="37"/>
        <v>1.1111651415689592</v>
      </c>
      <c r="O105" s="7">
        <f t="shared" si="38"/>
        <v>6.9111651415689588</v>
      </c>
      <c r="P105" s="4">
        <v>10</v>
      </c>
      <c r="Q105" s="10">
        <f>P105/SUM(P94:P112)</f>
        <v>5.5555555555555552E-2</v>
      </c>
      <c r="R105" s="7">
        <f t="shared" si="39"/>
        <v>6.4975663276536446</v>
      </c>
    </row>
    <row r="106" spans="5:18" x14ac:dyDescent="0.25">
      <c r="E106" s="5">
        <f t="shared" si="30"/>
        <v>85</v>
      </c>
      <c r="F106" s="27">
        <f>D94*3.6</f>
        <v>8.7546212974686508</v>
      </c>
      <c r="G106" s="1">
        <v>120</v>
      </c>
      <c r="H106" s="5">
        <f t="shared" si="31"/>
        <v>-4.3773106487343236</v>
      </c>
      <c r="I106" s="5">
        <f t="shared" si="32"/>
        <v>7.5817244441201348</v>
      </c>
      <c r="J106" s="5">
        <f t="shared" si="33"/>
        <v>80.622689351265677</v>
      </c>
      <c r="K106" s="5">
        <f t="shared" si="34"/>
        <v>7.5817244441201348</v>
      </c>
      <c r="L106" s="5">
        <f t="shared" si="35"/>
        <v>80.978395784167375</v>
      </c>
      <c r="M106" s="5">
        <f t="shared" si="36"/>
        <v>5.3722721785360541</v>
      </c>
      <c r="N106" s="7">
        <f t="shared" si="37"/>
        <v>1.009167611736534</v>
      </c>
      <c r="O106" s="7">
        <f t="shared" si="38"/>
        <v>6.8091676117365338</v>
      </c>
      <c r="P106" s="4">
        <v>10</v>
      </c>
      <c r="Q106" s="10">
        <f>P106/SUM(P94:P112)</f>
        <v>5.5555555555555552E-2</v>
      </c>
      <c r="R106" s="7">
        <f t="shared" si="39"/>
        <v>6.1800858946712127</v>
      </c>
    </row>
    <row r="107" spans="5:18" x14ac:dyDescent="0.25">
      <c r="E107" s="5">
        <f t="shared" si="30"/>
        <v>85</v>
      </c>
      <c r="F107" s="27">
        <f>D94*3.6</f>
        <v>8.7546212974686508</v>
      </c>
      <c r="G107" s="1">
        <v>130</v>
      </c>
      <c r="H107" s="5">
        <f t="shared" si="31"/>
        <v>-5.6273620975107441</v>
      </c>
      <c r="I107" s="5">
        <f t="shared" si="32"/>
        <v>6.7064289965369177</v>
      </c>
      <c r="J107" s="5">
        <f t="shared" si="33"/>
        <v>79.372637902489259</v>
      </c>
      <c r="K107" s="5">
        <f t="shared" si="34"/>
        <v>6.7064289965369177</v>
      </c>
      <c r="L107" s="5">
        <f t="shared" si="35"/>
        <v>79.655457047745742</v>
      </c>
      <c r="M107" s="5">
        <f t="shared" si="36"/>
        <v>4.8296187368365553</v>
      </c>
      <c r="N107" s="7">
        <f t="shared" si="37"/>
        <v>0.85720823496673604</v>
      </c>
      <c r="O107" s="7">
        <f t="shared" si="38"/>
        <v>6.6572082349667356</v>
      </c>
      <c r="P107" s="4">
        <v>10</v>
      </c>
      <c r="Q107" s="10">
        <f>P107/SUM(P94:P112)</f>
        <v>5.5555555555555552E-2</v>
      </c>
      <c r="R107" s="7">
        <f t="shared" si="39"/>
        <v>5.8463573579659016</v>
      </c>
    </row>
    <row r="108" spans="5:18" x14ac:dyDescent="0.25">
      <c r="E108" s="5">
        <f t="shared" si="30"/>
        <v>85</v>
      </c>
      <c r="F108" s="27">
        <f>D94*3.6</f>
        <v>8.7546212974686508</v>
      </c>
      <c r="G108" s="1">
        <v>140</v>
      </c>
      <c r="H108" s="5">
        <f t="shared" si="31"/>
        <v>-6.7064289965369168</v>
      </c>
      <c r="I108" s="5">
        <f t="shared" si="32"/>
        <v>5.627362097510745</v>
      </c>
      <c r="J108" s="5">
        <f t="shared" si="33"/>
        <v>78.293571003463086</v>
      </c>
      <c r="K108" s="5">
        <f t="shared" si="34"/>
        <v>5.627362097510745</v>
      </c>
      <c r="L108" s="5">
        <f t="shared" si="35"/>
        <v>78.4955442343756</v>
      </c>
      <c r="M108" s="5">
        <f t="shared" si="36"/>
        <v>4.1110731087463055</v>
      </c>
      <c r="N108" s="7">
        <f t="shared" si="37"/>
        <v>0.66535542272037596</v>
      </c>
      <c r="O108" s="7">
        <f t="shared" si="38"/>
        <v>6.4653554227203758</v>
      </c>
      <c r="P108" s="4">
        <v>10</v>
      </c>
      <c r="Q108" s="10">
        <f>P108/SUM(P94:P112)</f>
        <v>5.5555555555555552E-2</v>
      </c>
      <c r="R108" s="7">
        <f t="shared" si="39"/>
        <v>5.5137181604145891</v>
      </c>
    </row>
    <row r="109" spans="5:18" x14ac:dyDescent="0.25">
      <c r="E109" s="5">
        <f t="shared" si="30"/>
        <v>85</v>
      </c>
      <c r="F109" s="27">
        <f>D94*3.6</f>
        <v>8.7546212974686508</v>
      </c>
      <c r="G109" s="1">
        <v>150</v>
      </c>
      <c r="H109" s="5">
        <f t="shared" si="31"/>
        <v>-7.5817244441201348</v>
      </c>
      <c r="I109" s="5">
        <f t="shared" si="32"/>
        <v>4.3773106487343245</v>
      </c>
      <c r="J109" s="5">
        <f t="shared" si="33"/>
        <v>77.418275555879859</v>
      </c>
      <c r="K109" s="5">
        <f t="shared" si="34"/>
        <v>4.3773106487343245</v>
      </c>
      <c r="L109" s="5">
        <f t="shared" si="35"/>
        <v>77.541925682572966</v>
      </c>
      <c r="M109" s="5">
        <f t="shared" si="36"/>
        <v>3.2361180084215575</v>
      </c>
      <c r="N109" s="7">
        <f t="shared" si="37"/>
        <v>0.45248790110876741</v>
      </c>
      <c r="O109" s="7">
        <f t="shared" si="38"/>
        <v>6.2524879011087675</v>
      </c>
      <c r="P109" s="4">
        <v>10</v>
      </c>
      <c r="Q109" s="10">
        <f>P109/SUM(P94:P112)</f>
        <v>5.5555555555555552E-2</v>
      </c>
      <c r="R109" s="7">
        <f t="shared" si="39"/>
        <v>5.2034115043592655</v>
      </c>
    </row>
    <row r="110" spans="5:18" x14ac:dyDescent="0.25">
      <c r="E110" s="5">
        <f t="shared" si="30"/>
        <v>85</v>
      </c>
      <c r="F110" s="27">
        <f>D94*3.6</f>
        <v>8.7546212974686508</v>
      </c>
      <c r="G110" s="1">
        <v>160</v>
      </c>
      <c r="H110" s="5">
        <f t="shared" si="31"/>
        <v>-8.2266530310064461</v>
      </c>
      <c r="I110" s="5">
        <f t="shared" si="32"/>
        <v>2.9942568309221813</v>
      </c>
      <c r="J110" s="5">
        <f t="shared" si="33"/>
        <v>76.77334696899355</v>
      </c>
      <c r="K110" s="5">
        <f t="shared" si="34"/>
        <v>2.9942568309221813</v>
      </c>
      <c r="L110" s="5">
        <f t="shared" si="35"/>
        <v>76.831714667778925</v>
      </c>
      <c r="M110" s="5">
        <f t="shared" si="36"/>
        <v>2.2334752830140658</v>
      </c>
      <c r="N110" s="7">
        <f t="shared" si="37"/>
        <v>0.24697868713636315</v>
      </c>
      <c r="O110" s="7">
        <f t="shared" si="38"/>
        <v>6.0469786871363631</v>
      </c>
      <c r="P110" s="4">
        <v>10</v>
      </c>
      <c r="Q110" s="10">
        <f>P110/SUM(P94:P112)</f>
        <v>5.5555555555555552E-2</v>
      </c>
      <c r="R110" s="7">
        <f t="shared" si="39"/>
        <v>4.940622109663666</v>
      </c>
    </row>
    <row r="111" spans="5:18" x14ac:dyDescent="0.25">
      <c r="E111" s="5">
        <f t="shared" si="30"/>
        <v>85</v>
      </c>
      <c r="F111" s="27">
        <f>D94*3.6</f>
        <v>8.7546212974686508</v>
      </c>
      <c r="G111" s="1">
        <v>170</v>
      </c>
      <c r="H111" s="5">
        <f t="shared" si="31"/>
        <v>-8.6216189284329232</v>
      </c>
      <c r="I111" s="5">
        <f t="shared" si="32"/>
        <v>1.5202240344695279</v>
      </c>
      <c r="J111" s="5">
        <f t="shared" si="33"/>
        <v>76.378381071567077</v>
      </c>
      <c r="K111" s="5">
        <f t="shared" si="34"/>
        <v>1.5202240344695279</v>
      </c>
      <c r="L111" s="5">
        <f t="shared" si="35"/>
        <v>76.39350873096808</v>
      </c>
      <c r="M111" s="5">
        <f t="shared" si="36"/>
        <v>1.1402561868775776</v>
      </c>
      <c r="N111" s="7">
        <f t="shared" si="37"/>
        <v>8.4167377015254105E-2</v>
      </c>
      <c r="O111" s="7">
        <f t="shared" si="38"/>
        <v>5.8841673770152543</v>
      </c>
      <c r="P111" s="4">
        <v>10</v>
      </c>
      <c r="Q111" s="10">
        <f>P111/SUM(P94:P112)</f>
        <v>5.5555555555555552E-2</v>
      </c>
      <c r="R111" s="7">
        <f t="shared" si="39"/>
        <v>4.7529153710536924</v>
      </c>
    </row>
    <row r="112" spans="5:18" x14ac:dyDescent="0.25">
      <c r="E112" s="5">
        <f t="shared" si="30"/>
        <v>85</v>
      </c>
      <c r="F112" s="27">
        <f>D94*3.6</f>
        <v>8.7546212974686508</v>
      </c>
      <c r="G112" s="1">
        <v>180</v>
      </c>
      <c r="H112" s="5">
        <f t="shared" si="31"/>
        <v>-8.7546212974686508</v>
      </c>
      <c r="I112" s="5">
        <f t="shared" si="32"/>
        <v>1.0725710755903815E-15</v>
      </c>
      <c r="J112" s="5">
        <f t="shared" si="33"/>
        <v>76.245378702531355</v>
      </c>
      <c r="K112" s="5">
        <f t="shared" si="34"/>
        <v>1.0725710755903815E-15</v>
      </c>
      <c r="L112" s="5">
        <f t="shared" si="35"/>
        <v>76.245378702531355</v>
      </c>
      <c r="M112" s="5">
        <f t="shared" si="36"/>
        <v>8.0600027050683113E-16</v>
      </c>
      <c r="N112" s="7">
        <f t="shared" si="37"/>
        <v>2.4213860126566247E-17</v>
      </c>
      <c r="O112" s="7">
        <f t="shared" si="38"/>
        <v>5.8</v>
      </c>
      <c r="P112" s="4">
        <v>5</v>
      </c>
      <c r="Q112" s="10">
        <f>P112/SUM(P94:P112)</f>
        <v>2.7777777777777776E-2</v>
      </c>
      <c r="R112" s="7">
        <f t="shared" si="39"/>
        <v>4.6667785586513562</v>
      </c>
    </row>
    <row r="113" spans="2:18" x14ac:dyDescent="0.25">
      <c r="R113" s="7">
        <f>SUMPRODUCT(Q94:Q112,R94:R112)</f>
        <v>6.5010594675441409</v>
      </c>
    </row>
    <row r="115" spans="2:18" ht="45" x14ac:dyDescent="0.25">
      <c r="B115" s="2" t="s">
        <v>38</v>
      </c>
      <c r="C115" s="2" t="s">
        <v>38</v>
      </c>
      <c r="D115" s="2" t="s">
        <v>39</v>
      </c>
      <c r="E115" s="2" t="s">
        <v>5</v>
      </c>
      <c r="F115" s="2" t="s">
        <v>3</v>
      </c>
      <c r="G115" s="2" t="s">
        <v>7</v>
      </c>
      <c r="H115" s="6" t="s">
        <v>11</v>
      </c>
      <c r="I115" s="6" t="s">
        <v>12</v>
      </c>
      <c r="J115" s="2" t="s">
        <v>9</v>
      </c>
      <c r="K115" s="2" t="s">
        <v>10</v>
      </c>
      <c r="L115" s="2" t="s">
        <v>8</v>
      </c>
      <c r="M115" s="2" t="s">
        <v>1</v>
      </c>
      <c r="N115" s="2" t="s">
        <v>17</v>
      </c>
      <c r="O115" s="2" t="s">
        <v>28</v>
      </c>
      <c r="P115" s="2" t="s">
        <v>14</v>
      </c>
      <c r="Q115" s="2" t="s">
        <v>14</v>
      </c>
      <c r="R115" s="6" t="s">
        <v>27</v>
      </c>
    </row>
    <row r="116" spans="2:18" x14ac:dyDescent="0.25">
      <c r="B116" s="3" t="s">
        <v>13</v>
      </c>
      <c r="C116" s="3" t="s">
        <v>36</v>
      </c>
      <c r="D116" s="3" t="s">
        <v>4</v>
      </c>
      <c r="E116" s="3" t="s">
        <v>6</v>
      </c>
      <c r="F116" s="3" t="s">
        <v>6</v>
      </c>
      <c r="G116" s="3" t="s">
        <v>2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3" t="s">
        <v>2</v>
      </c>
      <c r="N116" s="3" t="s">
        <v>25</v>
      </c>
      <c r="O116" s="3" t="s">
        <v>25</v>
      </c>
      <c r="P116" s="3" t="s">
        <v>2</v>
      </c>
      <c r="Q116" s="3" t="s">
        <v>13</v>
      </c>
      <c r="R116" s="3" t="s">
        <v>25</v>
      </c>
    </row>
    <row r="117" spans="2:18" x14ac:dyDescent="0.25">
      <c r="B117" s="29">
        <f>B94+10%</f>
        <v>0.44999999999999996</v>
      </c>
      <c r="C117" s="9">
        <f>B117*$H$4</f>
        <v>1.7999999999999998</v>
      </c>
      <c r="D117" s="26">
        <f>$F$4*(C117/$G$4)^0.2</f>
        <v>2.5571944752114772</v>
      </c>
      <c r="E117" s="5">
        <f t="shared" ref="E117:E135" si="40">$M$4</f>
        <v>85</v>
      </c>
      <c r="F117" s="27">
        <f>D117*3.6</f>
        <v>9.2059001107613181</v>
      </c>
      <c r="G117" s="1">
        <v>0</v>
      </c>
      <c r="H117" s="5">
        <f>$F117*COS($G117*PI()/180)</f>
        <v>9.2059001107613181</v>
      </c>
      <c r="I117" s="5">
        <f>$F117*SIN($G117*PI()/180)</f>
        <v>0</v>
      </c>
      <c r="J117" s="5">
        <f>E117+H117</f>
        <v>94.20590011076132</v>
      </c>
      <c r="K117" s="5">
        <f>I117</f>
        <v>0</v>
      </c>
      <c r="L117" s="5">
        <f>SQRT(J117^2+K117^2)</f>
        <v>94.20590011076132</v>
      </c>
      <c r="M117" s="5">
        <f>ATAN(K117/J117)*180/PI()</f>
        <v>0</v>
      </c>
      <c r="N117" s="7">
        <f>$K$2*M117+$K$3*M117*M117+$K$4*M117*M117*M117</f>
        <v>0</v>
      </c>
      <c r="O117" s="7">
        <f>N117+$E$4</f>
        <v>5.8</v>
      </c>
      <c r="P117" s="4">
        <v>5</v>
      </c>
      <c r="Q117" s="10">
        <f>P117/SUM(P117:P135)</f>
        <v>2.7777777777777776E-2</v>
      </c>
      <c r="R117" s="7">
        <f>O117*(L117^2/E117^2)</f>
        <v>7.1243680790223793</v>
      </c>
    </row>
    <row r="118" spans="2:18" x14ac:dyDescent="0.25">
      <c r="E118" s="5">
        <f t="shared" si="40"/>
        <v>85</v>
      </c>
      <c r="F118" s="27">
        <f>D117*3.6</f>
        <v>9.2059001107613181</v>
      </c>
      <c r="G118" s="1">
        <v>10</v>
      </c>
      <c r="H118" s="5">
        <f t="shared" ref="H118:H135" si="41">$F118*COS($G118*PI()/180)</f>
        <v>9.0660418025336913</v>
      </c>
      <c r="I118" s="5">
        <f t="shared" ref="I118:I135" si="42">$F118*SIN($G118*PI()/180)</f>
        <v>1.5985877780174951</v>
      </c>
      <c r="J118" s="5">
        <f t="shared" ref="J118:J135" si="43">E118+H118</f>
        <v>94.06604180253369</v>
      </c>
      <c r="K118" s="5">
        <f t="shared" ref="K118:K135" si="44">I118</f>
        <v>1.5985877780174951</v>
      </c>
      <c r="L118" s="5">
        <f t="shared" ref="L118:L135" si="45">SQRT(J118^2+K118^2)</f>
        <v>94.079624272634305</v>
      </c>
      <c r="M118" s="5">
        <f t="shared" ref="M118:M135" si="46">ATAN(K118/J118)*180/PI()</f>
        <v>0.97360870237197839</v>
      </c>
      <c r="N118" s="7">
        <f t="shared" ref="N118:N135" si="47">$K$2*M118+$K$3*M118*M118+$K$4*M118*M118*M118</f>
        <v>6.5974383416475782E-2</v>
      </c>
      <c r="O118" s="7">
        <f t="shared" ref="O118:O135" si="48">N118+$E$4</f>
        <v>5.8659743834164759</v>
      </c>
      <c r="P118" s="4">
        <v>10</v>
      </c>
      <c r="Q118" s="10">
        <f>P118/SUM(P117:P135)</f>
        <v>5.5555555555555552E-2</v>
      </c>
      <c r="R118" s="7">
        <f t="shared" ref="R118:R135" si="49">O118*(L118^2/E118^2)</f>
        <v>7.1861033555269698</v>
      </c>
    </row>
    <row r="119" spans="2:18" x14ac:dyDescent="0.25">
      <c r="E119" s="5">
        <f t="shared" si="40"/>
        <v>85</v>
      </c>
      <c r="F119" s="27">
        <f>D117*3.6</f>
        <v>9.2059001107613181</v>
      </c>
      <c r="G119" s="1">
        <v>20</v>
      </c>
      <c r="H119" s="5">
        <f t="shared" si="41"/>
        <v>8.6507164017745879</v>
      </c>
      <c r="I119" s="5">
        <f t="shared" si="42"/>
        <v>3.1486032753243753</v>
      </c>
      <c r="J119" s="5">
        <f t="shared" si="43"/>
        <v>93.650716401774588</v>
      </c>
      <c r="K119" s="5">
        <f t="shared" si="44"/>
        <v>3.1486032753243753</v>
      </c>
      <c r="L119" s="5">
        <f t="shared" si="45"/>
        <v>93.703630586818747</v>
      </c>
      <c r="M119" s="5">
        <f t="shared" si="46"/>
        <v>1.9255992860142976</v>
      </c>
      <c r="N119" s="7">
        <f t="shared" si="47"/>
        <v>0.19398735532073816</v>
      </c>
      <c r="O119" s="7">
        <f t="shared" si="48"/>
        <v>5.9939873553207379</v>
      </c>
      <c r="P119" s="4">
        <v>10</v>
      </c>
      <c r="Q119" s="10">
        <f>P119/SUM(P117:P135)</f>
        <v>5.5555555555555552E-2</v>
      </c>
      <c r="R119" s="7">
        <f t="shared" si="49"/>
        <v>7.2843500434086828</v>
      </c>
    </row>
    <row r="120" spans="2:18" x14ac:dyDescent="0.25">
      <c r="E120" s="5">
        <f t="shared" si="40"/>
        <v>85</v>
      </c>
      <c r="F120" s="27">
        <f>D117*3.6</f>
        <v>9.2059001107613181</v>
      </c>
      <c r="G120" s="1">
        <v>30</v>
      </c>
      <c r="H120" s="5">
        <f t="shared" si="41"/>
        <v>7.9725433606212794</v>
      </c>
      <c r="I120" s="5">
        <f t="shared" si="42"/>
        <v>4.6029500553806582</v>
      </c>
      <c r="J120" s="5">
        <f t="shared" si="43"/>
        <v>92.972543360621273</v>
      </c>
      <c r="K120" s="5">
        <f t="shared" si="44"/>
        <v>4.6029500553806582</v>
      </c>
      <c r="L120" s="5">
        <f t="shared" si="45"/>
        <v>93.086416668356776</v>
      </c>
      <c r="M120" s="5">
        <f t="shared" si="46"/>
        <v>2.8343255050066922</v>
      </c>
      <c r="N120" s="7">
        <f t="shared" si="47"/>
        <v>0.3645495855874662</v>
      </c>
      <c r="O120" s="7">
        <f t="shared" si="48"/>
        <v>6.1645495855874657</v>
      </c>
      <c r="P120" s="4">
        <v>10</v>
      </c>
      <c r="Q120" s="10">
        <f>P120/SUM(P117:P135)</f>
        <v>5.5555555555555552E-2</v>
      </c>
      <c r="R120" s="7">
        <f t="shared" si="49"/>
        <v>7.3932624624666179</v>
      </c>
    </row>
    <row r="121" spans="2:18" x14ac:dyDescent="0.25">
      <c r="E121" s="5">
        <f t="shared" si="40"/>
        <v>85</v>
      </c>
      <c r="F121" s="27">
        <f>D117*3.6</f>
        <v>9.2059001107613181</v>
      </c>
      <c r="G121" s="1">
        <v>40</v>
      </c>
      <c r="H121" s="5">
        <f t="shared" si="41"/>
        <v>7.0521286237570919</v>
      </c>
      <c r="I121" s="5">
        <f t="shared" si="42"/>
        <v>5.9174385272093142</v>
      </c>
      <c r="J121" s="5">
        <f t="shared" si="43"/>
        <v>92.052128623757085</v>
      </c>
      <c r="K121" s="5">
        <f t="shared" si="44"/>
        <v>5.9174385272093142</v>
      </c>
      <c r="L121" s="5">
        <f t="shared" si="45"/>
        <v>92.242129544411654</v>
      </c>
      <c r="M121" s="5">
        <f t="shared" si="46"/>
        <v>3.6781157945897873</v>
      </c>
      <c r="N121" s="7">
        <f t="shared" si="47"/>
        <v>0.55670442023347078</v>
      </c>
      <c r="O121" s="7">
        <f t="shared" si="48"/>
        <v>6.3567044202334708</v>
      </c>
      <c r="P121" s="4">
        <v>10</v>
      </c>
      <c r="Q121" s="10">
        <f>P121/SUM(P117:P135)</f>
        <v>5.5555555555555552E-2</v>
      </c>
      <c r="R121" s="7">
        <f t="shared" si="49"/>
        <v>7.4860514518318402</v>
      </c>
    </row>
    <row r="122" spans="2:18" x14ac:dyDescent="0.25">
      <c r="E122" s="5">
        <f t="shared" si="40"/>
        <v>85</v>
      </c>
      <c r="F122" s="27">
        <f>D117*3.6</f>
        <v>9.2059001107613181</v>
      </c>
      <c r="G122" s="1">
        <v>50</v>
      </c>
      <c r="H122" s="5">
        <f t="shared" si="41"/>
        <v>5.917438527209316</v>
      </c>
      <c r="I122" s="5">
        <f t="shared" si="42"/>
        <v>7.0521286237570919</v>
      </c>
      <c r="J122" s="5">
        <f t="shared" si="43"/>
        <v>90.917438527209313</v>
      </c>
      <c r="K122" s="5">
        <f t="shared" si="44"/>
        <v>7.0521286237570919</v>
      </c>
      <c r="L122" s="5">
        <f t="shared" si="45"/>
        <v>91.190532109835289</v>
      </c>
      <c r="M122" s="5">
        <f t="shared" si="46"/>
        <v>4.4353402963887421</v>
      </c>
      <c r="N122" s="7">
        <f t="shared" si="47"/>
        <v>0.75035936663511327</v>
      </c>
      <c r="O122" s="7">
        <f t="shared" si="48"/>
        <v>6.5503593666351128</v>
      </c>
      <c r="P122" s="4">
        <v>10</v>
      </c>
      <c r="Q122" s="10">
        <f>P122/SUM(P117:P135)</f>
        <v>5.5555555555555552E-2</v>
      </c>
      <c r="R122" s="7">
        <f t="shared" si="49"/>
        <v>7.5392262282716409</v>
      </c>
    </row>
    <row r="123" spans="2:18" x14ac:dyDescent="0.25">
      <c r="E123" s="5">
        <f t="shared" si="40"/>
        <v>85</v>
      </c>
      <c r="F123" s="27">
        <f>D117*3.6</f>
        <v>9.2059001107613181</v>
      </c>
      <c r="G123" s="1">
        <v>60</v>
      </c>
      <c r="H123" s="5">
        <f t="shared" si="41"/>
        <v>4.6029500553806599</v>
      </c>
      <c r="I123" s="5">
        <f t="shared" si="42"/>
        <v>7.9725433606212786</v>
      </c>
      <c r="J123" s="5">
        <f t="shared" si="43"/>
        <v>89.60295005538066</v>
      </c>
      <c r="K123" s="5">
        <f t="shared" si="44"/>
        <v>7.9725433606212786</v>
      </c>
      <c r="L123" s="5">
        <f t="shared" si="45"/>
        <v>89.956934731370367</v>
      </c>
      <c r="M123" s="5">
        <f t="shared" si="46"/>
        <v>5.0845796366573897</v>
      </c>
      <c r="N123" s="7">
        <f t="shared" si="47"/>
        <v>0.92799935799839761</v>
      </c>
      <c r="O123" s="7">
        <f t="shared" si="48"/>
        <v>6.7279993579983977</v>
      </c>
      <c r="P123" s="4">
        <v>10</v>
      </c>
      <c r="Q123" s="10">
        <f>P123/SUM(P117:P135)</f>
        <v>5.5555555555555552E-2</v>
      </c>
      <c r="R123" s="7">
        <f t="shared" si="49"/>
        <v>7.5355921826583874</v>
      </c>
    </row>
    <row r="124" spans="2:18" x14ac:dyDescent="0.25">
      <c r="E124" s="5">
        <f t="shared" si="40"/>
        <v>85</v>
      </c>
      <c r="F124" s="27">
        <f>D117*3.6</f>
        <v>9.2059001107613181</v>
      </c>
      <c r="G124" s="1">
        <v>70</v>
      </c>
      <c r="H124" s="5">
        <f t="shared" si="41"/>
        <v>3.1486032753243767</v>
      </c>
      <c r="I124" s="5">
        <f t="shared" si="42"/>
        <v>8.6507164017745861</v>
      </c>
      <c r="J124" s="5">
        <f t="shared" si="43"/>
        <v>88.148603275324376</v>
      </c>
      <c r="K124" s="5">
        <f t="shared" si="44"/>
        <v>8.6507164017745861</v>
      </c>
      <c r="L124" s="5">
        <f t="shared" si="45"/>
        <v>88.572067570168301</v>
      </c>
      <c r="M124" s="5">
        <f t="shared" si="46"/>
        <v>5.6049380959854442</v>
      </c>
      <c r="N124" s="7">
        <f t="shared" si="47"/>
        <v>1.0756106182769924</v>
      </c>
      <c r="O124" s="7">
        <f t="shared" si="48"/>
        <v>6.8756106182769923</v>
      </c>
      <c r="P124" s="4">
        <v>10</v>
      </c>
      <c r="Q124" s="10">
        <f>P124/SUM(P117:P135)</f>
        <v>5.5555555555555552E-2</v>
      </c>
      <c r="R124" s="7">
        <f t="shared" si="49"/>
        <v>7.4656390295595898</v>
      </c>
    </row>
    <row r="125" spans="2:18" x14ac:dyDescent="0.25">
      <c r="E125" s="5">
        <f t="shared" si="40"/>
        <v>85</v>
      </c>
      <c r="F125" s="27">
        <f>D117*3.6</f>
        <v>9.2059001107613181</v>
      </c>
      <c r="G125" s="1">
        <v>80</v>
      </c>
      <c r="H125" s="5">
        <f t="shared" si="41"/>
        <v>1.5985877780174957</v>
      </c>
      <c r="I125" s="5">
        <f t="shared" si="42"/>
        <v>9.0660418025336913</v>
      </c>
      <c r="J125" s="5">
        <f t="shared" si="43"/>
        <v>86.598587778017489</v>
      </c>
      <c r="K125" s="5">
        <f t="shared" si="44"/>
        <v>9.0660418025336913</v>
      </c>
      <c r="L125" s="5">
        <f t="shared" si="45"/>
        <v>87.071858364871758</v>
      </c>
      <c r="M125" s="5">
        <f t="shared" si="46"/>
        <v>5.9765477095789965</v>
      </c>
      <c r="N125" s="7">
        <f t="shared" si="47"/>
        <v>1.1827887753716912</v>
      </c>
      <c r="O125" s="7">
        <f t="shared" si="48"/>
        <v>6.9827887753716915</v>
      </c>
      <c r="P125" s="4">
        <v>10</v>
      </c>
      <c r="Q125" s="10">
        <f>P125/SUM(P117:P135)</f>
        <v>5.5555555555555552E-2</v>
      </c>
      <c r="R125" s="7">
        <f t="shared" si="49"/>
        <v>7.3273456868708848</v>
      </c>
    </row>
    <row r="126" spans="2:18" x14ac:dyDescent="0.25">
      <c r="E126" s="5">
        <f t="shared" si="40"/>
        <v>85</v>
      </c>
      <c r="F126" s="27">
        <f>D117*3.6</f>
        <v>9.2059001107613181</v>
      </c>
      <c r="G126" s="1">
        <v>90</v>
      </c>
      <c r="H126" s="5">
        <f t="shared" si="41"/>
        <v>5.6392971483711613E-16</v>
      </c>
      <c r="I126" s="5">
        <f t="shared" si="42"/>
        <v>9.2059001107613181</v>
      </c>
      <c r="J126" s="5">
        <f t="shared" si="43"/>
        <v>85</v>
      </c>
      <c r="K126" s="5">
        <f t="shared" si="44"/>
        <v>9.2059001107613181</v>
      </c>
      <c r="L126" s="5">
        <f t="shared" si="45"/>
        <v>85.497067767551627</v>
      </c>
      <c r="M126" s="5">
        <f t="shared" si="46"/>
        <v>6.1813090293023523</v>
      </c>
      <c r="N126" s="7">
        <f t="shared" si="47"/>
        <v>1.2421971757261869</v>
      </c>
      <c r="O126" s="7">
        <f t="shared" si="48"/>
        <v>7.0421971757261872</v>
      </c>
      <c r="P126" s="4">
        <v>10</v>
      </c>
      <c r="Q126" s="10">
        <f>P126/SUM(P117:P135)</f>
        <v>5.5555555555555552E-2</v>
      </c>
      <c r="R126" s="7">
        <f t="shared" si="49"/>
        <v>7.1248015119724171</v>
      </c>
    </row>
    <row r="127" spans="2:18" x14ac:dyDescent="0.25">
      <c r="E127" s="5">
        <f t="shared" si="40"/>
        <v>85</v>
      </c>
      <c r="F127" s="27">
        <f>D117*3.6</f>
        <v>9.2059001107613181</v>
      </c>
      <c r="G127" s="1">
        <v>100</v>
      </c>
      <c r="H127" s="5">
        <f t="shared" si="41"/>
        <v>-1.5985877780174946</v>
      </c>
      <c r="I127" s="5">
        <f t="shared" si="42"/>
        <v>9.0660418025336913</v>
      </c>
      <c r="J127" s="5">
        <f t="shared" si="43"/>
        <v>83.401412221982511</v>
      </c>
      <c r="K127" s="5">
        <f t="shared" si="44"/>
        <v>9.0660418025336913</v>
      </c>
      <c r="L127" s="5">
        <f t="shared" si="45"/>
        <v>83.892721225302623</v>
      </c>
      <c r="M127" s="5">
        <f t="shared" si="46"/>
        <v>6.2039034257961303</v>
      </c>
      <c r="N127" s="7">
        <f t="shared" si="47"/>
        <v>1.2487613641570789</v>
      </c>
      <c r="O127" s="7">
        <f t="shared" si="48"/>
        <v>7.0487613641570785</v>
      </c>
      <c r="P127" s="4">
        <v>10</v>
      </c>
      <c r="Q127" s="10">
        <f>P127/SUM(P117:P135)</f>
        <v>5.5555555555555552E-2</v>
      </c>
      <c r="R127" s="7">
        <f t="shared" si="49"/>
        <v>6.8663117855777562</v>
      </c>
    </row>
    <row r="128" spans="2:18" x14ac:dyDescent="0.25">
      <c r="E128" s="5">
        <f t="shared" si="40"/>
        <v>85</v>
      </c>
      <c r="F128" s="27">
        <f>D117*3.6</f>
        <v>9.2059001107613181</v>
      </c>
      <c r="G128" s="1">
        <v>110</v>
      </c>
      <c r="H128" s="5">
        <f t="shared" si="41"/>
        <v>-3.1486032753243753</v>
      </c>
      <c r="I128" s="5">
        <f t="shared" si="42"/>
        <v>8.6507164017745879</v>
      </c>
      <c r="J128" s="5">
        <f t="shared" si="43"/>
        <v>81.851396724675624</v>
      </c>
      <c r="K128" s="5">
        <f t="shared" si="44"/>
        <v>8.6507164017745879</v>
      </c>
      <c r="L128" s="5">
        <f t="shared" si="45"/>
        <v>82.307266022169472</v>
      </c>
      <c r="M128" s="5">
        <f t="shared" si="46"/>
        <v>6.0330839359904953</v>
      </c>
      <c r="N128" s="7">
        <f t="shared" si="47"/>
        <v>1.1991745572147532</v>
      </c>
      <c r="O128" s="7">
        <f t="shared" si="48"/>
        <v>6.9991745572147526</v>
      </c>
      <c r="P128" s="4">
        <v>10</v>
      </c>
      <c r="Q128" s="10">
        <f>P128/SUM(P117:P135)</f>
        <v>5.5555555555555552E-2</v>
      </c>
      <c r="R128" s="7">
        <f t="shared" si="49"/>
        <v>6.5627419141430723</v>
      </c>
    </row>
    <row r="129" spans="2:18" x14ac:dyDescent="0.25">
      <c r="E129" s="5">
        <f t="shared" si="40"/>
        <v>85</v>
      </c>
      <c r="F129" s="27">
        <f>D117*3.6</f>
        <v>9.2059001107613181</v>
      </c>
      <c r="G129" s="1">
        <v>120</v>
      </c>
      <c r="H129" s="5">
        <f t="shared" si="41"/>
        <v>-4.6029500553806573</v>
      </c>
      <c r="I129" s="5">
        <f t="shared" si="42"/>
        <v>7.9725433606212794</v>
      </c>
      <c r="J129" s="5">
        <f t="shared" si="43"/>
        <v>80.39704994461934</v>
      </c>
      <c r="K129" s="5">
        <f t="shared" si="44"/>
        <v>7.9725433606212794</v>
      </c>
      <c r="L129" s="5">
        <f t="shared" si="45"/>
        <v>80.791380031749696</v>
      </c>
      <c r="M129" s="5">
        <f t="shared" si="46"/>
        <v>5.6631996987513373</v>
      </c>
      <c r="N129" s="7">
        <f t="shared" si="47"/>
        <v>1.0923396051386329</v>
      </c>
      <c r="O129" s="7">
        <f t="shared" si="48"/>
        <v>6.8923396051386323</v>
      </c>
      <c r="P129" s="4">
        <v>10</v>
      </c>
      <c r="Q129" s="10">
        <f>P129/SUM(P117:P135)</f>
        <v>5.5555555555555552E-2</v>
      </c>
      <c r="R129" s="7">
        <f t="shared" si="49"/>
        <v>6.2267133028721524</v>
      </c>
    </row>
    <row r="130" spans="2:18" x14ac:dyDescent="0.25">
      <c r="E130" s="5">
        <f t="shared" si="40"/>
        <v>85</v>
      </c>
      <c r="F130" s="27">
        <f>D117*3.6</f>
        <v>9.2059001107613181</v>
      </c>
      <c r="G130" s="1">
        <v>130</v>
      </c>
      <c r="H130" s="5">
        <f t="shared" si="41"/>
        <v>-5.917438527209316</v>
      </c>
      <c r="I130" s="5">
        <f t="shared" si="42"/>
        <v>7.0521286237570919</v>
      </c>
      <c r="J130" s="5">
        <f t="shared" si="43"/>
        <v>79.082561472790687</v>
      </c>
      <c r="K130" s="5">
        <f t="shared" si="44"/>
        <v>7.0521286237570919</v>
      </c>
      <c r="L130" s="5">
        <f t="shared" si="45"/>
        <v>79.396373010508057</v>
      </c>
      <c r="M130" s="5">
        <f t="shared" si="46"/>
        <v>5.0958296374241652</v>
      </c>
      <c r="N130" s="7">
        <f t="shared" si="47"/>
        <v>0.9311494665168254</v>
      </c>
      <c r="O130" s="7">
        <f t="shared" si="48"/>
        <v>6.7311494665168254</v>
      </c>
      <c r="P130" s="4">
        <v>10</v>
      </c>
      <c r="Q130" s="10">
        <f>P130/SUM(P117:P135)</f>
        <v>5.5555555555555552E-2</v>
      </c>
      <c r="R130" s="7">
        <f t="shared" si="49"/>
        <v>5.8729014015927055</v>
      </c>
    </row>
    <row r="131" spans="2:18" x14ac:dyDescent="0.25">
      <c r="E131" s="5">
        <f t="shared" si="40"/>
        <v>85</v>
      </c>
      <c r="F131" s="27">
        <f>D117*3.6</f>
        <v>9.2059001107613181</v>
      </c>
      <c r="G131" s="1">
        <v>140</v>
      </c>
      <c r="H131" s="5">
        <f t="shared" si="41"/>
        <v>-7.052128623757091</v>
      </c>
      <c r="I131" s="5">
        <f t="shared" si="42"/>
        <v>5.9174385272093168</v>
      </c>
      <c r="J131" s="5">
        <f t="shared" si="43"/>
        <v>77.947871376242915</v>
      </c>
      <c r="K131" s="5">
        <f t="shared" si="44"/>
        <v>5.9174385272093168</v>
      </c>
      <c r="L131" s="5">
        <f t="shared" si="45"/>
        <v>78.172160842659395</v>
      </c>
      <c r="M131" s="5">
        <f t="shared" si="46"/>
        <v>4.3413010587204752</v>
      </c>
      <c r="N131" s="7">
        <f t="shared" si="47"/>
        <v>0.72541837959753586</v>
      </c>
      <c r="O131" s="7">
        <f t="shared" si="48"/>
        <v>6.5254183795975358</v>
      </c>
      <c r="P131" s="4">
        <v>10</v>
      </c>
      <c r="Q131" s="10">
        <f>P131/SUM(P117:P135)</f>
        <v>5.5555555555555552E-2</v>
      </c>
      <c r="R131" s="7">
        <f t="shared" si="49"/>
        <v>5.5191823652415586</v>
      </c>
    </row>
    <row r="132" spans="2:18" x14ac:dyDescent="0.25">
      <c r="E132" s="5">
        <f t="shared" si="40"/>
        <v>85</v>
      </c>
      <c r="F132" s="27">
        <f>D117*3.6</f>
        <v>9.2059001107613181</v>
      </c>
      <c r="G132" s="1">
        <v>150</v>
      </c>
      <c r="H132" s="5">
        <f t="shared" si="41"/>
        <v>-7.9725433606212794</v>
      </c>
      <c r="I132" s="5">
        <f t="shared" si="42"/>
        <v>4.6029500553806582</v>
      </c>
      <c r="J132" s="5">
        <f t="shared" si="43"/>
        <v>77.027456639378727</v>
      </c>
      <c r="K132" s="5">
        <f t="shared" si="44"/>
        <v>4.6029500553806582</v>
      </c>
      <c r="L132" s="5">
        <f t="shared" si="45"/>
        <v>77.164863931349601</v>
      </c>
      <c r="M132" s="5">
        <f t="shared" si="46"/>
        <v>3.4197722969287607</v>
      </c>
      <c r="N132" s="7">
        <f t="shared" si="47"/>
        <v>0.49489861018539966</v>
      </c>
      <c r="O132" s="7">
        <f t="shared" si="48"/>
        <v>6.2948986101853999</v>
      </c>
      <c r="P132" s="4">
        <v>10</v>
      </c>
      <c r="Q132" s="10">
        <f>P132/SUM(P117:P135)</f>
        <v>5.5555555555555552E-2</v>
      </c>
      <c r="R132" s="7">
        <f t="shared" si="49"/>
        <v>5.1878818578049026</v>
      </c>
    </row>
    <row r="133" spans="2:18" x14ac:dyDescent="0.25">
      <c r="E133" s="5">
        <f t="shared" si="40"/>
        <v>85</v>
      </c>
      <c r="F133" s="27">
        <f>D117*3.6</f>
        <v>9.2059001107613181</v>
      </c>
      <c r="G133" s="1">
        <v>160</v>
      </c>
      <c r="H133" s="5">
        <f t="shared" si="41"/>
        <v>-8.6507164017745861</v>
      </c>
      <c r="I133" s="5">
        <f t="shared" si="42"/>
        <v>3.1486032753243771</v>
      </c>
      <c r="J133" s="5">
        <f t="shared" si="43"/>
        <v>76.349283598225412</v>
      </c>
      <c r="K133" s="5">
        <f t="shared" si="44"/>
        <v>3.1486032753243771</v>
      </c>
      <c r="L133" s="5">
        <f t="shared" si="45"/>
        <v>76.414179368410643</v>
      </c>
      <c r="M133" s="5">
        <f t="shared" si="46"/>
        <v>2.3615089162962666</v>
      </c>
      <c r="N133" s="7">
        <f t="shared" si="47"/>
        <v>0.27051860756928814</v>
      </c>
      <c r="O133" s="7">
        <f t="shared" si="48"/>
        <v>6.0705186075692881</v>
      </c>
      <c r="P133" s="4">
        <v>10</v>
      </c>
      <c r="Q133" s="10">
        <f>P133/SUM(P117:P135)</f>
        <v>5.5555555555555552E-2</v>
      </c>
      <c r="R133" s="7">
        <f t="shared" si="49"/>
        <v>4.9060938329750989</v>
      </c>
    </row>
    <row r="134" spans="2:18" x14ac:dyDescent="0.25">
      <c r="E134" s="5">
        <f t="shared" si="40"/>
        <v>85</v>
      </c>
      <c r="F134" s="27">
        <f>D117*3.6</f>
        <v>9.2059001107613181</v>
      </c>
      <c r="G134" s="1">
        <v>170</v>
      </c>
      <c r="H134" s="5">
        <f t="shared" si="41"/>
        <v>-9.0660418025336913</v>
      </c>
      <c r="I134" s="5">
        <f t="shared" si="42"/>
        <v>1.5985877780174944</v>
      </c>
      <c r="J134" s="5">
        <f t="shared" si="43"/>
        <v>75.93395819746631</v>
      </c>
      <c r="K134" s="5">
        <f t="shared" si="44"/>
        <v>1.5985877780174944</v>
      </c>
      <c r="L134" s="5">
        <f t="shared" si="45"/>
        <v>75.95078334302147</v>
      </c>
      <c r="M134" s="5">
        <f t="shared" si="46"/>
        <v>1.2060322859000141</v>
      </c>
      <c r="N134" s="7">
        <f t="shared" si="47"/>
        <v>9.1864088577615105E-2</v>
      </c>
      <c r="O134" s="7">
        <f t="shared" si="48"/>
        <v>5.8918640885776146</v>
      </c>
      <c r="P134" s="4">
        <v>10</v>
      </c>
      <c r="Q134" s="10">
        <f>P134/SUM(P117:P135)</f>
        <v>5.5555555555555552E-2</v>
      </c>
      <c r="R134" s="7">
        <f t="shared" si="49"/>
        <v>4.7041307423647742</v>
      </c>
    </row>
    <row r="135" spans="2:18" x14ac:dyDescent="0.25">
      <c r="E135" s="5">
        <f t="shared" si="40"/>
        <v>85</v>
      </c>
      <c r="F135" s="27">
        <f>D117*3.6</f>
        <v>9.2059001107613181</v>
      </c>
      <c r="G135" s="1">
        <v>180</v>
      </c>
      <c r="H135" s="5">
        <f t="shared" si="41"/>
        <v>-9.2059001107613181</v>
      </c>
      <c r="I135" s="5">
        <f t="shared" si="42"/>
        <v>1.1278594296742323E-15</v>
      </c>
      <c r="J135" s="5">
        <f t="shared" si="43"/>
        <v>75.79409988923868</v>
      </c>
      <c r="K135" s="5">
        <f t="shared" si="44"/>
        <v>1.1278594296742323E-15</v>
      </c>
      <c r="L135" s="5">
        <f t="shared" si="45"/>
        <v>75.79409988923868</v>
      </c>
      <c r="M135" s="5">
        <f t="shared" si="46"/>
        <v>8.5259387338592335E-16</v>
      </c>
      <c r="N135" s="7">
        <f t="shared" si="47"/>
        <v>2.5613625144259939E-17</v>
      </c>
      <c r="O135" s="7">
        <f t="shared" si="48"/>
        <v>5.8</v>
      </c>
      <c r="P135" s="4">
        <v>5</v>
      </c>
      <c r="Q135" s="10">
        <f>P135/SUM(P117:P135)</f>
        <v>2.7777777777777776E-2</v>
      </c>
      <c r="R135" s="7">
        <f t="shared" si="49"/>
        <v>4.6116988723204653</v>
      </c>
    </row>
    <row r="136" spans="2:18" x14ac:dyDescent="0.25">
      <c r="R136" s="7">
        <f>SUMPRODUCT(Q117:Q135,R117:R135)</f>
        <v>6.5586868128228026</v>
      </c>
    </row>
    <row r="138" spans="2:18" ht="45" x14ac:dyDescent="0.25">
      <c r="B138" s="2" t="s">
        <v>38</v>
      </c>
      <c r="C138" s="2" t="s">
        <v>38</v>
      </c>
      <c r="D138" s="2" t="s">
        <v>39</v>
      </c>
      <c r="E138" s="2" t="s">
        <v>5</v>
      </c>
      <c r="F138" s="2" t="s">
        <v>3</v>
      </c>
      <c r="G138" s="2" t="s">
        <v>7</v>
      </c>
      <c r="H138" s="6" t="s">
        <v>11</v>
      </c>
      <c r="I138" s="6" t="s">
        <v>12</v>
      </c>
      <c r="J138" s="2" t="s">
        <v>9</v>
      </c>
      <c r="K138" s="2" t="s">
        <v>10</v>
      </c>
      <c r="L138" s="2" t="s">
        <v>8</v>
      </c>
      <c r="M138" s="2" t="s">
        <v>1</v>
      </c>
      <c r="N138" s="2" t="s">
        <v>17</v>
      </c>
      <c r="O138" s="2" t="s">
        <v>28</v>
      </c>
      <c r="P138" s="2" t="s">
        <v>14</v>
      </c>
      <c r="Q138" s="2" t="s">
        <v>14</v>
      </c>
      <c r="R138" s="6" t="s">
        <v>27</v>
      </c>
    </row>
    <row r="139" spans="2:18" x14ac:dyDescent="0.25">
      <c r="B139" s="3" t="s">
        <v>13</v>
      </c>
      <c r="C139" s="3" t="s">
        <v>36</v>
      </c>
      <c r="D139" s="3" t="s">
        <v>4</v>
      </c>
      <c r="E139" s="3" t="s">
        <v>6</v>
      </c>
      <c r="F139" s="3" t="s">
        <v>6</v>
      </c>
      <c r="G139" s="3" t="s">
        <v>2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3" t="s">
        <v>2</v>
      </c>
      <c r="N139" s="3" t="s">
        <v>25</v>
      </c>
      <c r="O139" s="3" t="s">
        <v>25</v>
      </c>
      <c r="P139" s="3" t="s">
        <v>2</v>
      </c>
      <c r="Q139" s="3" t="s">
        <v>13</v>
      </c>
      <c r="R139" s="3" t="s">
        <v>25</v>
      </c>
    </row>
    <row r="140" spans="2:18" x14ac:dyDescent="0.25">
      <c r="B140" s="29">
        <f>B117+10%</f>
        <v>0.54999999999999993</v>
      </c>
      <c r="C140" s="9">
        <f>B140*$H$4</f>
        <v>2.1999999999999997</v>
      </c>
      <c r="D140" s="26">
        <f>$F$4*(C140/$G$4)^0.2</f>
        <v>2.661912604098978</v>
      </c>
      <c r="E140" s="5">
        <f t="shared" ref="E140:E158" si="50">$M$4</f>
        <v>85</v>
      </c>
      <c r="F140" s="27">
        <f>D140*3.6</f>
        <v>9.5828853747563212</v>
      </c>
      <c r="G140" s="1">
        <v>0</v>
      </c>
      <c r="H140" s="5">
        <f>$F140*COS($G140*PI()/180)</f>
        <v>9.5828853747563212</v>
      </c>
      <c r="I140" s="5">
        <f>$F140*SIN($G140*PI()/180)</f>
        <v>0</v>
      </c>
      <c r="J140" s="5">
        <f>E140+H140</f>
        <v>94.582885374756316</v>
      </c>
      <c r="K140" s="5">
        <f>I140</f>
        <v>0</v>
      </c>
      <c r="L140" s="5">
        <f>SQRT(J140^2+K140^2)</f>
        <v>94.582885374756316</v>
      </c>
      <c r="M140" s="5">
        <f>ATAN(K140/J140)*180/PI()</f>
        <v>0</v>
      </c>
      <c r="N140" s="7">
        <f>$K$2*M140+$K$3*M140*M140+$K$4*M140*M140*M140</f>
        <v>0</v>
      </c>
      <c r="O140" s="7">
        <f>N140+$E$4</f>
        <v>5.8</v>
      </c>
      <c r="P140" s="4">
        <v>5</v>
      </c>
      <c r="Q140" s="10">
        <f>P140/SUM(P140:P158)</f>
        <v>2.7777777777777776E-2</v>
      </c>
      <c r="R140" s="7">
        <f>O140*(L140^2/E140^2)</f>
        <v>7.1815015631450363</v>
      </c>
    </row>
    <row r="141" spans="2:18" x14ac:dyDescent="0.25">
      <c r="E141" s="5">
        <f t="shared" si="50"/>
        <v>85</v>
      </c>
      <c r="F141" s="27">
        <f>D140*3.6</f>
        <v>9.5828853747563212</v>
      </c>
      <c r="G141" s="1">
        <v>10</v>
      </c>
      <c r="H141" s="5">
        <f t="shared" ref="H141:H158" si="51">$F141*COS($G141*PI()/180)</f>
        <v>9.4372998132873231</v>
      </c>
      <c r="I141" s="5">
        <f t="shared" ref="I141:I158" si="52">$F141*SIN($G141*PI()/180)</f>
        <v>1.664050582117514</v>
      </c>
      <c r="J141" s="5">
        <f t="shared" ref="J141:J158" si="53">E141+H141</f>
        <v>94.437299813287325</v>
      </c>
      <c r="K141" s="5">
        <f t="shared" ref="K141:K158" si="54">I141</f>
        <v>1.664050582117514</v>
      </c>
      <c r="L141" s="5">
        <f t="shared" ref="L141:L158" si="55">SQRT(J141^2+K141^2)</f>
        <v>94.451959536923127</v>
      </c>
      <c r="M141" s="5">
        <f t="shared" ref="M141:M158" si="56">ATAN(K141/J141)*180/PI()</f>
        <v>1.0094868195718931</v>
      </c>
      <c r="N141" s="7">
        <f t="shared" ref="N141:N158" si="57">$K$2*M141+$K$3*M141*M141+$K$4*M141*M141*M141</f>
        <v>6.9730925888069575E-2</v>
      </c>
      <c r="O141" s="7">
        <f t="shared" ref="O141:O158" si="58">N141+$E$4</f>
        <v>5.869730925888069</v>
      </c>
      <c r="P141" s="4">
        <v>10</v>
      </c>
      <c r="Q141" s="10">
        <f>P141/SUM(P140:P158)</f>
        <v>5.5555555555555552E-2</v>
      </c>
      <c r="R141" s="7">
        <f t="shared" ref="R141:R158" si="59">O141*(L141^2/E141^2)</f>
        <v>7.2477346795472686</v>
      </c>
    </row>
    <row r="142" spans="2:18" x14ac:dyDescent="0.25">
      <c r="E142" s="5">
        <f t="shared" si="50"/>
        <v>85</v>
      </c>
      <c r="F142" s="27">
        <f>D140*3.6</f>
        <v>9.5828853747563212</v>
      </c>
      <c r="G142" s="1">
        <v>20</v>
      </c>
      <c r="H142" s="5">
        <f t="shared" si="51"/>
        <v>9.0049666724957191</v>
      </c>
      <c r="I142" s="5">
        <f t="shared" si="52"/>
        <v>3.2775398293476115</v>
      </c>
      <c r="J142" s="5">
        <f t="shared" si="53"/>
        <v>94.004966672495726</v>
      </c>
      <c r="K142" s="5">
        <f t="shared" si="54"/>
        <v>3.2775398293476115</v>
      </c>
      <c r="L142" s="5">
        <f t="shared" si="55"/>
        <v>94.062086019979333</v>
      </c>
      <c r="M142" s="5">
        <f t="shared" si="56"/>
        <v>1.9968430251909026</v>
      </c>
      <c r="N142" s="7">
        <f t="shared" si="57"/>
        <v>0.20578269697327073</v>
      </c>
      <c r="O142" s="7">
        <f t="shared" si="58"/>
        <v>6.0057826969732702</v>
      </c>
      <c r="P142" s="4">
        <v>10</v>
      </c>
      <c r="Q142" s="10">
        <f>P142/SUM(P140:P158)</f>
        <v>5.5555555555555552E-2</v>
      </c>
      <c r="R142" s="7">
        <f t="shared" si="59"/>
        <v>7.3546324689215874</v>
      </c>
    </row>
    <row r="143" spans="2:18" x14ac:dyDescent="0.25">
      <c r="E143" s="5">
        <f t="shared" si="50"/>
        <v>85</v>
      </c>
      <c r="F143" s="27">
        <f>D140*3.6</f>
        <v>9.5828853747563212</v>
      </c>
      <c r="G143" s="1">
        <v>30</v>
      </c>
      <c r="H143" s="5">
        <f t="shared" si="51"/>
        <v>8.2990221760933345</v>
      </c>
      <c r="I143" s="5">
        <f t="shared" si="52"/>
        <v>4.7914426873781597</v>
      </c>
      <c r="J143" s="5">
        <f t="shared" si="53"/>
        <v>93.299022176093331</v>
      </c>
      <c r="K143" s="5">
        <f t="shared" si="54"/>
        <v>4.7914426873781597</v>
      </c>
      <c r="L143" s="5">
        <f t="shared" si="55"/>
        <v>93.421975263005351</v>
      </c>
      <c r="M143" s="5">
        <f t="shared" si="56"/>
        <v>2.9398858557048548</v>
      </c>
      <c r="N143" s="7">
        <f t="shared" si="57"/>
        <v>0.38697682984792714</v>
      </c>
      <c r="O143" s="7">
        <f t="shared" si="58"/>
        <v>6.1869768298479269</v>
      </c>
      <c r="P143" s="4">
        <v>10</v>
      </c>
      <c r="Q143" s="10">
        <f>P143/SUM(P140:P158)</f>
        <v>5.5555555555555552E-2</v>
      </c>
      <c r="R143" s="7">
        <f t="shared" si="59"/>
        <v>7.4737528017045358</v>
      </c>
    </row>
    <row r="144" spans="2:18" x14ac:dyDescent="0.25">
      <c r="E144" s="5">
        <f t="shared" si="50"/>
        <v>85</v>
      </c>
      <c r="F144" s="27">
        <f>D140*3.6</f>
        <v>9.5828853747563212</v>
      </c>
      <c r="G144" s="1">
        <v>40</v>
      </c>
      <c r="H144" s="5">
        <f t="shared" si="51"/>
        <v>7.3409160903782054</v>
      </c>
      <c r="I144" s="5">
        <f t="shared" si="52"/>
        <v>6.1597599839397112</v>
      </c>
      <c r="J144" s="5">
        <f t="shared" si="53"/>
        <v>92.340916090378201</v>
      </c>
      <c r="K144" s="5">
        <f t="shared" si="54"/>
        <v>6.1597599839397112</v>
      </c>
      <c r="L144" s="5">
        <f t="shared" si="55"/>
        <v>92.546136750650021</v>
      </c>
      <c r="M144" s="5">
        <f t="shared" si="56"/>
        <v>3.8163597768589193</v>
      </c>
      <c r="N144" s="7">
        <f t="shared" si="57"/>
        <v>0.59074102706062548</v>
      </c>
      <c r="O144" s="7">
        <f t="shared" si="58"/>
        <v>6.3907410270606251</v>
      </c>
      <c r="P144" s="4">
        <v>10</v>
      </c>
      <c r="Q144" s="10">
        <f>P144/SUM(P140:P158)</f>
        <v>5.5555555555555552E-2</v>
      </c>
      <c r="R144" s="7">
        <f t="shared" si="59"/>
        <v>7.575825384191786</v>
      </c>
    </row>
    <row r="145" spans="5:18" x14ac:dyDescent="0.25">
      <c r="E145" s="5">
        <f t="shared" si="50"/>
        <v>85</v>
      </c>
      <c r="F145" s="27">
        <f>D140*3.6</f>
        <v>9.5828853747563212</v>
      </c>
      <c r="G145" s="1">
        <v>50</v>
      </c>
      <c r="H145" s="5">
        <f t="shared" si="51"/>
        <v>6.159759983939713</v>
      </c>
      <c r="I145" s="5">
        <f t="shared" si="52"/>
        <v>7.3409160903782054</v>
      </c>
      <c r="J145" s="5">
        <f t="shared" si="53"/>
        <v>91.159759983939708</v>
      </c>
      <c r="K145" s="5">
        <f t="shared" si="54"/>
        <v>7.3409160903782054</v>
      </c>
      <c r="L145" s="5">
        <f t="shared" si="55"/>
        <v>91.454857111995253</v>
      </c>
      <c r="M145" s="5">
        <f t="shared" si="56"/>
        <v>4.6039816194191943</v>
      </c>
      <c r="N145" s="7">
        <f t="shared" si="57"/>
        <v>0.79563183584122021</v>
      </c>
      <c r="O145" s="7">
        <f t="shared" si="58"/>
        <v>6.5956318358412203</v>
      </c>
      <c r="P145" s="4">
        <v>10</v>
      </c>
      <c r="Q145" s="10">
        <f>P145/SUM(P140:P158)</f>
        <v>5.5555555555555552E-2</v>
      </c>
      <c r="R145" s="7">
        <f t="shared" si="59"/>
        <v>7.6354054788443975</v>
      </c>
    </row>
    <row r="146" spans="5:18" x14ac:dyDescent="0.25">
      <c r="E146" s="5">
        <f t="shared" si="50"/>
        <v>85</v>
      </c>
      <c r="F146" s="27">
        <f>D140*3.6</f>
        <v>9.5828853747563212</v>
      </c>
      <c r="G146" s="1">
        <v>60</v>
      </c>
      <c r="H146" s="5">
        <f t="shared" si="51"/>
        <v>4.7914426873781615</v>
      </c>
      <c r="I146" s="5">
        <f t="shared" si="52"/>
        <v>8.2990221760933345</v>
      </c>
      <c r="J146" s="5">
        <f t="shared" si="53"/>
        <v>89.791442687378165</v>
      </c>
      <c r="K146" s="5">
        <f t="shared" si="54"/>
        <v>8.2990221760933345</v>
      </c>
      <c r="L146" s="5">
        <f t="shared" si="55"/>
        <v>90.17414789705532</v>
      </c>
      <c r="M146" s="5">
        <f t="shared" si="56"/>
        <v>5.2805907591230161</v>
      </c>
      <c r="N146" s="7">
        <f t="shared" si="57"/>
        <v>0.98316991894669836</v>
      </c>
      <c r="O146" s="7">
        <f t="shared" si="58"/>
        <v>6.7831699189466983</v>
      </c>
      <c r="P146" s="4">
        <v>10</v>
      </c>
      <c r="Q146" s="10">
        <f>P146/SUM(P140:P158)</f>
        <v>5.5555555555555552E-2</v>
      </c>
      <c r="R146" s="7">
        <f t="shared" si="59"/>
        <v>7.6341192414951005</v>
      </c>
    </row>
    <row r="147" spans="5:18" x14ac:dyDescent="0.25">
      <c r="E147" s="5">
        <f t="shared" si="50"/>
        <v>85</v>
      </c>
      <c r="F147" s="27">
        <f>D140*3.6</f>
        <v>9.5828853747563212</v>
      </c>
      <c r="G147" s="1">
        <v>70</v>
      </c>
      <c r="H147" s="5">
        <f t="shared" si="51"/>
        <v>3.2775398293476128</v>
      </c>
      <c r="I147" s="5">
        <f t="shared" si="52"/>
        <v>9.0049666724957191</v>
      </c>
      <c r="J147" s="5">
        <f t="shared" si="53"/>
        <v>88.277539829347617</v>
      </c>
      <c r="K147" s="5">
        <f t="shared" si="54"/>
        <v>9.0049666724957191</v>
      </c>
      <c r="L147" s="5">
        <f t="shared" si="55"/>
        <v>88.735638066646104</v>
      </c>
      <c r="M147" s="5">
        <f t="shared" si="56"/>
        <v>5.8244499370199101</v>
      </c>
      <c r="N147" s="7">
        <f t="shared" si="57"/>
        <v>1.1387963976508966</v>
      </c>
      <c r="O147" s="7">
        <f t="shared" si="58"/>
        <v>6.9387963976508962</v>
      </c>
      <c r="P147" s="4">
        <v>10</v>
      </c>
      <c r="Q147" s="10">
        <f>P147/SUM(P140:P158)</f>
        <v>5.5555555555555552E-2</v>
      </c>
      <c r="R147" s="7">
        <f t="shared" si="59"/>
        <v>7.5621005194154947</v>
      </c>
    </row>
    <row r="148" spans="5:18" x14ac:dyDescent="0.25">
      <c r="E148" s="5">
        <f t="shared" si="50"/>
        <v>85</v>
      </c>
      <c r="F148" s="27">
        <f>D140*3.6</f>
        <v>9.5828853747563212</v>
      </c>
      <c r="G148" s="1">
        <v>80</v>
      </c>
      <c r="H148" s="5">
        <f t="shared" si="51"/>
        <v>1.6640505821175147</v>
      </c>
      <c r="I148" s="5">
        <f t="shared" si="52"/>
        <v>9.4372998132873231</v>
      </c>
      <c r="J148" s="5">
        <f t="shared" si="53"/>
        <v>86.664050582117511</v>
      </c>
      <c r="K148" s="5">
        <f t="shared" si="54"/>
        <v>9.4372998132873231</v>
      </c>
      <c r="L148" s="5">
        <f t="shared" si="55"/>
        <v>87.17637461529182</v>
      </c>
      <c r="M148" s="5">
        <f t="shared" si="56"/>
        <v>6.2147478563252241</v>
      </c>
      <c r="N148" s="7">
        <f t="shared" si="57"/>
        <v>1.2519123538234882</v>
      </c>
      <c r="O148" s="7">
        <f t="shared" si="58"/>
        <v>7.0519123538234876</v>
      </c>
      <c r="P148" s="4">
        <v>10</v>
      </c>
      <c r="Q148" s="10">
        <f>P148/SUM(P140:P158)</f>
        <v>5.5555555555555552E-2</v>
      </c>
      <c r="R148" s="7">
        <f t="shared" si="59"/>
        <v>7.4176555579472963</v>
      </c>
    </row>
    <row r="149" spans="5:18" x14ac:dyDescent="0.25">
      <c r="E149" s="5">
        <f t="shared" si="50"/>
        <v>85</v>
      </c>
      <c r="F149" s="27">
        <f>D140*3.6</f>
        <v>9.5828853747563212</v>
      </c>
      <c r="G149" s="1">
        <v>90</v>
      </c>
      <c r="H149" s="5">
        <f t="shared" si="51"/>
        <v>5.8702286052245597E-16</v>
      </c>
      <c r="I149" s="5">
        <f t="shared" si="52"/>
        <v>9.5828853747563212</v>
      </c>
      <c r="J149" s="5">
        <f t="shared" si="53"/>
        <v>85</v>
      </c>
      <c r="K149" s="5">
        <f t="shared" si="54"/>
        <v>9.5828853747563212</v>
      </c>
      <c r="L149" s="5">
        <f t="shared" si="55"/>
        <v>85.538480768048004</v>
      </c>
      <c r="M149" s="5">
        <f t="shared" si="56"/>
        <v>6.4323557595282788</v>
      </c>
      <c r="N149" s="7">
        <f t="shared" si="57"/>
        <v>1.3151741740359946</v>
      </c>
      <c r="O149" s="7">
        <f t="shared" si="58"/>
        <v>7.1151741740359942</v>
      </c>
      <c r="P149" s="4">
        <v>10</v>
      </c>
      <c r="Q149" s="10">
        <f>P149/SUM(P140:P158)</f>
        <v>5.5555555555555552E-2</v>
      </c>
      <c r="R149" s="7">
        <f t="shared" si="59"/>
        <v>7.2056099503721374</v>
      </c>
    </row>
    <row r="150" spans="5:18" x14ac:dyDescent="0.25">
      <c r="E150" s="5">
        <f t="shared" si="50"/>
        <v>85</v>
      </c>
      <c r="F150" s="27">
        <f>D140*3.6</f>
        <v>9.5828853747563212</v>
      </c>
      <c r="G150" s="1">
        <v>100</v>
      </c>
      <c r="H150" s="5">
        <f t="shared" si="51"/>
        <v>-1.6640505821175136</v>
      </c>
      <c r="I150" s="5">
        <f t="shared" si="52"/>
        <v>9.4372998132873231</v>
      </c>
      <c r="J150" s="5">
        <f t="shared" si="53"/>
        <v>83.335949417882489</v>
      </c>
      <c r="K150" s="5">
        <f t="shared" si="54"/>
        <v>9.4372998132873231</v>
      </c>
      <c r="L150" s="5">
        <f t="shared" si="55"/>
        <v>83.868606123779969</v>
      </c>
      <c r="M150" s="5">
        <f t="shared" si="56"/>
        <v>6.4608809498879163</v>
      </c>
      <c r="N150" s="7">
        <f t="shared" si="57"/>
        <v>1.3234676881132614</v>
      </c>
      <c r="O150" s="7">
        <f t="shared" si="58"/>
        <v>7.1234676881132613</v>
      </c>
      <c r="P150" s="4">
        <v>10</v>
      </c>
      <c r="Q150" s="10">
        <f>P150/SUM(P140:P158)</f>
        <v>5.5555555555555552E-2</v>
      </c>
      <c r="R150" s="7">
        <f t="shared" si="59"/>
        <v>6.9350956877579435</v>
      </c>
    </row>
    <row r="151" spans="5:18" x14ac:dyDescent="0.25">
      <c r="E151" s="5">
        <f t="shared" si="50"/>
        <v>85</v>
      </c>
      <c r="F151" s="27">
        <f>D140*3.6</f>
        <v>9.5828853747563212</v>
      </c>
      <c r="G151" s="1">
        <v>110</v>
      </c>
      <c r="H151" s="5">
        <f t="shared" si="51"/>
        <v>-3.2775398293476115</v>
      </c>
      <c r="I151" s="5">
        <f t="shared" si="52"/>
        <v>9.0049666724957191</v>
      </c>
      <c r="J151" s="5">
        <f t="shared" si="53"/>
        <v>81.722460170652383</v>
      </c>
      <c r="K151" s="5">
        <f t="shared" si="54"/>
        <v>9.0049666724957191</v>
      </c>
      <c r="L151" s="5">
        <f t="shared" si="55"/>
        <v>82.217090200983293</v>
      </c>
      <c r="M151" s="5">
        <f t="shared" si="56"/>
        <v>6.2880326957958674</v>
      </c>
      <c r="N151" s="7">
        <f t="shared" si="57"/>
        <v>1.2732122038787606</v>
      </c>
      <c r="O151" s="7">
        <f t="shared" si="58"/>
        <v>7.0732122038787608</v>
      </c>
      <c r="P151" s="4">
        <v>10</v>
      </c>
      <c r="Q151" s="10">
        <f>P151/SUM(P140:P158)</f>
        <v>5.5555555555555552E-2</v>
      </c>
      <c r="R151" s="7">
        <f t="shared" si="59"/>
        <v>6.6176385212443183</v>
      </c>
    </row>
    <row r="152" spans="5:18" x14ac:dyDescent="0.25">
      <c r="E152" s="5">
        <f t="shared" si="50"/>
        <v>85</v>
      </c>
      <c r="F152" s="27">
        <f>D140*3.6</f>
        <v>9.5828853747563212</v>
      </c>
      <c r="G152" s="1">
        <v>120</v>
      </c>
      <c r="H152" s="5">
        <f t="shared" si="51"/>
        <v>-4.7914426873781588</v>
      </c>
      <c r="I152" s="5">
        <f t="shared" si="52"/>
        <v>8.2990221760933345</v>
      </c>
      <c r="J152" s="5">
        <f t="shared" si="53"/>
        <v>80.208557312621835</v>
      </c>
      <c r="K152" s="5">
        <f t="shared" si="54"/>
        <v>8.2990221760933345</v>
      </c>
      <c r="L152" s="5">
        <f t="shared" si="55"/>
        <v>80.63675610570796</v>
      </c>
      <c r="M152" s="5">
        <f t="shared" si="56"/>
        <v>5.9072614945949908</v>
      </c>
      <c r="N152" s="7">
        <f t="shared" si="57"/>
        <v>1.1627308268376162</v>
      </c>
      <c r="O152" s="7">
        <f t="shared" si="58"/>
        <v>6.9627308268376158</v>
      </c>
      <c r="P152" s="4">
        <v>10</v>
      </c>
      <c r="Q152" s="10">
        <f>P152/SUM(P140:P158)</f>
        <v>5.5555555555555552E-2</v>
      </c>
      <c r="R152" s="7">
        <f t="shared" si="59"/>
        <v>6.2662519318551144</v>
      </c>
    </row>
    <row r="153" spans="5:18" x14ac:dyDescent="0.25">
      <c r="E153" s="5">
        <f t="shared" si="50"/>
        <v>85</v>
      </c>
      <c r="F153" s="27">
        <f>D140*3.6</f>
        <v>9.5828853747563212</v>
      </c>
      <c r="G153" s="1">
        <v>130</v>
      </c>
      <c r="H153" s="5">
        <f t="shared" si="51"/>
        <v>-6.159759983939713</v>
      </c>
      <c r="I153" s="5">
        <f t="shared" si="52"/>
        <v>7.3409160903782054</v>
      </c>
      <c r="J153" s="5">
        <f t="shared" si="53"/>
        <v>78.840240016060292</v>
      </c>
      <c r="K153" s="5">
        <f t="shared" si="54"/>
        <v>7.3409160903782054</v>
      </c>
      <c r="L153" s="5">
        <f t="shared" si="55"/>
        <v>79.181263533969755</v>
      </c>
      <c r="M153" s="5">
        <f t="shared" si="56"/>
        <v>5.3195460834286088</v>
      </c>
      <c r="N153" s="7">
        <f t="shared" si="57"/>
        <v>0.99420234894142534</v>
      </c>
      <c r="O153" s="7">
        <f t="shared" si="58"/>
        <v>6.7942023489414254</v>
      </c>
      <c r="P153" s="4">
        <v>10</v>
      </c>
      <c r="Q153" s="10">
        <f>P153/SUM(P140:P158)</f>
        <v>5.5555555555555552E-2</v>
      </c>
      <c r="R153" s="7">
        <f t="shared" si="59"/>
        <v>5.895837175295223</v>
      </c>
    </row>
    <row r="154" spans="5:18" x14ac:dyDescent="0.25">
      <c r="E154" s="5">
        <f t="shared" si="50"/>
        <v>85</v>
      </c>
      <c r="F154" s="27">
        <f>D140*3.6</f>
        <v>9.5828853747563212</v>
      </c>
      <c r="G154" s="1">
        <v>140</v>
      </c>
      <c r="H154" s="5">
        <f t="shared" si="51"/>
        <v>-7.3409160903782036</v>
      </c>
      <c r="I154" s="5">
        <f t="shared" si="52"/>
        <v>6.1597599839397139</v>
      </c>
      <c r="J154" s="5">
        <f t="shared" si="53"/>
        <v>77.659083909621799</v>
      </c>
      <c r="K154" s="5">
        <f t="shared" si="54"/>
        <v>6.1597599839397139</v>
      </c>
      <c r="L154" s="5">
        <f t="shared" si="55"/>
        <v>77.902990679058178</v>
      </c>
      <c r="M154" s="5">
        <f t="shared" si="56"/>
        <v>4.5350895626247461</v>
      </c>
      <c r="N154" s="7">
        <f t="shared" si="57"/>
        <v>0.77705567470096737</v>
      </c>
      <c r="O154" s="7">
        <f t="shared" si="58"/>
        <v>6.5770556747009667</v>
      </c>
      <c r="P154" s="4">
        <v>10</v>
      </c>
      <c r="Q154" s="10">
        <f>P154/SUM(P140:P158)</f>
        <v>5.5555555555555552E-2</v>
      </c>
      <c r="R154" s="7">
        <f t="shared" si="59"/>
        <v>5.5246138477982631</v>
      </c>
    </row>
    <row r="155" spans="5:18" x14ac:dyDescent="0.25">
      <c r="E155" s="5">
        <f t="shared" si="50"/>
        <v>85</v>
      </c>
      <c r="F155" s="27">
        <f>D140*3.6</f>
        <v>9.5828853747563212</v>
      </c>
      <c r="G155" s="1">
        <v>150</v>
      </c>
      <c r="H155" s="5">
        <f t="shared" si="51"/>
        <v>-8.2990221760933345</v>
      </c>
      <c r="I155" s="5">
        <f t="shared" si="52"/>
        <v>4.7914426873781597</v>
      </c>
      <c r="J155" s="5">
        <f t="shared" si="53"/>
        <v>76.700977823906669</v>
      </c>
      <c r="K155" s="5">
        <f t="shared" si="54"/>
        <v>4.7914426873781597</v>
      </c>
      <c r="L155" s="5">
        <f t="shared" si="55"/>
        <v>76.850490708712144</v>
      </c>
      <c r="M155" s="5">
        <f t="shared" si="56"/>
        <v>3.5745720364461926</v>
      </c>
      <c r="N155" s="7">
        <f t="shared" si="57"/>
        <v>0.53164285628063657</v>
      </c>
      <c r="O155" s="7">
        <f t="shared" si="58"/>
        <v>6.3316428562806362</v>
      </c>
      <c r="P155" s="4">
        <v>10</v>
      </c>
      <c r="Q155" s="10">
        <f>P155/SUM(P140:P158)</f>
        <v>5.5555555555555552E-2</v>
      </c>
      <c r="R155" s="7">
        <f t="shared" si="59"/>
        <v>5.175732810119726</v>
      </c>
    </row>
    <row r="156" spans="5:18" x14ac:dyDescent="0.25">
      <c r="E156" s="5">
        <f t="shared" si="50"/>
        <v>85</v>
      </c>
      <c r="F156" s="27">
        <f>D140*3.6</f>
        <v>9.5828853747563212</v>
      </c>
      <c r="G156" s="1">
        <v>160</v>
      </c>
      <c r="H156" s="5">
        <f t="shared" si="51"/>
        <v>-9.0049666724957191</v>
      </c>
      <c r="I156" s="5">
        <f t="shared" si="52"/>
        <v>3.2775398293476132</v>
      </c>
      <c r="J156" s="5">
        <f t="shared" si="53"/>
        <v>75.995033327504274</v>
      </c>
      <c r="K156" s="5">
        <f t="shared" si="54"/>
        <v>3.2775398293476132</v>
      </c>
      <c r="L156" s="5">
        <f t="shared" si="55"/>
        <v>76.065677922315558</v>
      </c>
      <c r="M156" s="5">
        <f t="shared" si="56"/>
        <v>2.46954160398333</v>
      </c>
      <c r="N156" s="7">
        <f t="shared" si="57"/>
        <v>0.29103840576184625</v>
      </c>
      <c r="O156" s="7">
        <f t="shared" si="58"/>
        <v>6.0910384057618465</v>
      </c>
      <c r="P156" s="4">
        <v>10</v>
      </c>
      <c r="Q156" s="10">
        <f>P156/SUM(P140:P158)</f>
        <v>5.5555555555555552E-2</v>
      </c>
      <c r="R156" s="7">
        <f t="shared" si="59"/>
        <v>4.8778783683736036</v>
      </c>
    </row>
    <row r="157" spans="5:18" x14ac:dyDescent="0.25">
      <c r="E157" s="5">
        <f t="shared" si="50"/>
        <v>85</v>
      </c>
      <c r="F157" s="27">
        <f>D140*3.6</f>
        <v>9.5828853747563212</v>
      </c>
      <c r="G157" s="1">
        <v>170</v>
      </c>
      <c r="H157" s="5">
        <f t="shared" si="51"/>
        <v>-9.4372998132873231</v>
      </c>
      <c r="I157" s="5">
        <f t="shared" si="52"/>
        <v>1.6640505821175133</v>
      </c>
      <c r="J157" s="5">
        <f t="shared" si="53"/>
        <v>75.562700186712675</v>
      </c>
      <c r="K157" s="5">
        <f t="shared" si="54"/>
        <v>1.6640505821175133</v>
      </c>
      <c r="L157" s="5">
        <f t="shared" si="55"/>
        <v>75.581020923555101</v>
      </c>
      <c r="M157" s="5">
        <f t="shared" si="56"/>
        <v>1.2615704116038555</v>
      </c>
      <c r="N157" s="7">
        <f t="shared" si="57"/>
        <v>9.8586046684225243E-2</v>
      </c>
      <c r="O157" s="7">
        <f t="shared" si="58"/>
        <v>5.8985860466842253</v>
      </c>
      <c r="P157" s="4">
        <v>10</v>
      </c>
      <c r="Q157" s="10">
        <f>P157/SUM(P140:P158)</f>
        <v>5.5555555555555552E-2</v>
      </c>
      <c r="R157" s="7">
        <f t="shared" si="59"/>
        <v>4.663753366850691</v>
      </c>
    </row>
    <row r="158" spans="5:18" x14ac:dyDescent="0.25">
      <c r="E158" s="5">
        <f t="shared" si="50"/>
        <v>85</v>
      </c>
      <c r="F158" s="27">
        <f>D140*3.6</f>
        <v>9.5828853747563212</v>
      </c>
      <c r="G158" s="1">
        <v>180</v>
      </c>
      <c r="H158" s="5">
        <f t="shared" si="51"/>
        <v>-9.5828853747563212</v>
      </c>
      <c r="I158" s="5">
        <f t="shared" si="52"/>
        <v>1.1740457210449119E-15</v>
      </c>
      <c r="J158" s="5">
        <f t="shared" si="53"/>
        <v>75.417114625243684</v>
      </c>
      <c r="K158" s="5">
        <f t="shared" si="54"/>
        <v>1.1740457210449119E-15</v>
      </c>
      <c r="L158" s="5">
        <f t="shared" si="55"/>
        <v>75.417114625243684</v>
      </c>
      <c r="M158" s="5">
        <f t="shared" si="56"/>
        <v>8.9194429017244664E-16</v>
      </c>
      <c r="N158" s="7">
        <f t="shared" si="57"/>
        <v>2.6795790365360675E-17</v>
      </c>
      <c r="O158" s="7">
        <f t="shared" si="58"/>
        <v>5.8</v>
      </c>
      <c r="P158" s="4">
        <v>5</v>
      </c>
      <c r="Q158" s="10">
        <f>P158/SUM(P140:P158)</f>
        <v>2.7777777777777776E-2</v>
      </c>
      <c r="R158" s="7">
        <f t="shared" si="59"/>
        <v>4.5659375549762542</v>
      </c>
    </row>
    <row r="159" spans="5:18" x14ac:dyDescent="0.25">
      <c r="R159" s="7">
        <f>SUMPRODUCT(Q140:Q158,R140:R158)</f>
        <v>6.6076309639330626</v>
      </c>
    </row>
    <row r="161" spans="2:18" ht="45" x14ac:dyDescent="0.25">
      <c r="B161" s="2" t="s">
        <v>38</v>
      </c>
      <c r="C161" s="2" t="s">
        <v>38</v>
      </c>
      <c r="D161" s="2" t="s">
        <v>39</v>
      </c>
      <c r="E161" s="2" t="s">
        <v>5</v>
      </c>
      <c r="F161" s="2" t="s">
        <v>3</v>
      </c>
      <c r="G161" s="2" t="s">
        <v>7</v>
      </c>
      <c r="H161" s="6" t="s">
        <v>11</v>
      </c>
      <c r="I161" s="6" t="s">
        <v>12</v>
      </c>
      <c r="J161" s="2" t="s">
        <v>9</v>
      </c>
      <c r="K161" s="2" t="s">
        <v>10</v>
      </c>
      <c r="L161" s="2" t="s">
        <v>8</v>
      </c>
      <c r="M161" s="2" t="s">
        <v>1</v>
      </c>
      <c r="N161" s="2" t="s">
        <v>17</v>
      </c>
      <c r="O161" s="2" t="s">
        <v>28</v>
      </c>
      <c r="P161" s="2" t="s">
        <v>14</v>
      </c>
      <c r="Q161" s="2" t="s">
        <v>14</v>
      </c>
      <c r="R161" s="6" t="s">
        <v>27</v>
      </c>
    </row>
    <row r="162" spans="2:18" x14ac:dyDescent="0.25">
      <c r="B162" s="3" t="s">
        <v>13</v>
      </c>
      <c r="C162" s="3" t="s">
        <v>36</v>
      </c>
      <c r="D162" s="3" t="s">
        <v>4</v>
      </c>
      <c r="E162" s="3" t="s">
        <v>6</v>
      </c>
      <c r="F162" s="3" t="s">
        <v>6</v>
      </c>
      <c r="G162" s="3" t="s">
        <v>2</v>
      </c>
      <c r="H162" s="3" t="s">
        <v>6</v>
      </c>
      <c r="I162" s="3" t="s">
        <v>6</v>
      </c>
      <c r="J162" s="3" t="s">
        <v>6</v>
      </c>
      <c r="K162" s="3" t="s">
        <v>6</v>
      </c>
      <c r="L162" s="3" t="s">
        <v>6</v>
      </c>
      <c r="M162" s="3" t="s">
        <v>2</v>
      </c>
      <c r="N162" s="3" t="s">
        <v>25</v>
      </c>
      <c r="O162" s="3" t="s">
        <v>25</v>
      </c>
      <c r="P162" s="3" t="s">
        <v>2</v>
      </c>
      <c r="Q162" s="3" t="s">
        <v>13</v>
      </c>
      <c r="R162" s="3" t="s">
        <v>25</v>
      </c>
    </row>
    <row r="163" spans="2:18" x14ac:dyDescent="0.25">
      <c r="B163" s="29">
        <f>B140+10%</f>
        <v>0.64999999999999991</v>
      </c>
      <c r="C163" s="9">
        <f>B163*$H$4</f>
        <v>2.5999999999999996</v>
      </c>
      <c r="D163" s="26">
        <f>$F$4*(C163/$G$4)^0.2</f>
        <v>2.752351687831494</v>
      </c>
      <c r="E163" s="5">
        <f t="shared" ref="E163:E181" si="60">$M$4</f>
        <v>85</v>
      </c>
      <c r="F163" s="27">
        <f>D163*3.6</f>
        <v>9.9084660761933794</v>
      </c>
      <c r="G163" s="1">
        <v>0</v>
      </c>
      <c r="H163" s="5">
        <f>$F163*COS($G163*PI()/180)</f>
        <v>9.9084660761933794</v>
      </c>
      <c r="I163" s="5">
        <f>$F163*SIN($G163*PI()/180)</f>
        <v>0</v>
      </c>
      <c r="J163" s="5">
        <f>E163+H163</f>
        <v>94.908466076193378</v>
      </c>
      <c r="K163" s="5">
        <f>I163</f>
        <v>0</v>
      </c>
      <c r="L163" s="5">
        <f>SQRT(J163^2+K163^2)</f>
        <v>94.908466076193378</v>
      </c>
      <c r="M163" s="5">
        <f>ATAN(K163/J163)*180/PI()</f>
        <v>0</v>
      </c>
      <c r="N163" s="7">
        <f>$K$2*M163+$K$3*M163*M163+$K$4*M163*M163*M163</f>
        <v>0</v>
      </c>
      <c r="O163" s="7">
        <f>N163+$E$4</f>
        <v>5.8</v>
      </c>
      <c r="P163" s="4">
        <v>5</v>
      </c>
      <c r="Q163" s="10">
        <f>P163/SUM(P163:P181)</f>
        <v>2.7777777777777776E-2</v>
      </c>
      <c r="R163" s="7">
        <f>O163*(L163^2/E163^2)</f>
        <v>7.2310281260939107</v>
      </c>
    </row>
    <row r="164" spans="2:18" x14ac:dyDescent="0.25">
      <c r="E164" s="5">
        <f t="shared" si="60"/>
        <v>85</v>
      </c>
      <c r="F164" s="27">
        <f>D163*3.6</f>
        <v>9.9084660761933794</v>
      </c>
      <c r="G164" s="1">
        <v>10</v>
      </c>
      <c r="H164" s="5">
        <f t="shared" ref="H164:H181" si="61">$F164*COS($G164*PI()/180)</f>
        <v>9.7579342122936907</v>
      </c>
      <c r="I164" s="5">
        <f t="shared" ref="I164:I181" si="62">$F164*SIN($G164*PI()/180)</f>
        <v>1.7205870776055801</v>
      </c>
      <c r="J164" s="5">
        <f t="shared" ref="J164:J181" si="63">E164+H164</f>
        <v>94.757934212293691</v>
      </c>
      <c r="K164" s="5">
        <f t="shared" ref="K164:K181" si="64">I164</f>
        <v>1.7205870776055801</v>
      </c>
      <c r="L164" s="5">
        <f t="shared" ref="L164:L181" si="65">SQRT(J164^2+K164^2)</f>
        <v>94.773553885422089</v>
      </c>
      <c r="M164" s="5">
        <f t="shared" ref="M164:M181" si="66">ATAN(K164/J164)*180/PI()</f>
        <v>1.0402458275457447</v>
      </c>
      <c r="N164" s="7">
        <f t="shared" ref="N164:N181" si="67">$K$2*M164+$K$3*M164*M164+$K$4*M164*M164*M164</f>
        <v>7.3021945679020289E-2</v>
      </c>
      <c r="O164" s="7">
        <f t="shared" ref="O164:O181" si="68">N164+$E$4</f>
        <v>5.87302194567902</v>
      </c>
      <c r="P164" s="4">
        <v>10</v>
      </c>
      <c r="Q164" s="10">
        <f>P164/SUM(P163:P181)</f>
        <v>5.5555555555555552E-2</v>
      </c>
      <c r="R164" s="7">
        <f t="shared" ref="R164:R181" si="69">O164*(L164^2/E164^2)</f>
        <v>7.3012648921200869</v>
      </c>
    </row>
    <row r="165" spans="2:18" x14ac:dyDescent="0.25">
      <c r="E165" s="5">
        <f t="shared" si="60"/>
        <v>85</v>
      </c>
      <c r="F165" s="27">
        <f>D163*3.6</f>
        <v>9.9084660761933794</v>
      </c>
      <c r="G165" s="1">
        <v>20</v>
      </c>
      <c r="H165" s="5">
        <f t="shared" si="61"/>
        <v>9.3109124551064237</v>
      </c>
      <c r="I165" s="5">
        <f t="shared" si="62"/>
        <v>3.3888949875171859</v>
      </c>
      <c r="J165" s="5">
        <f t="shared" si="63"/>
        <v>94.310912455106418</v>
      </c>
      <c r="K165" s="5">
        <f t="shared" si="64"/>
        <v>3.3888949875171859</v>
      </c>
      <c r="L165" s="5">
        <f t="shared" si="65"/>
        <v>94.371779772086356</v>
      </c>
      <c r="M165" s="5">
        <f t="shared" si="66"/>
        <v>2.0579365564012049</v>
      </c>
      <c r="N165" s="7">
        <f t="shared" si="67"/>
        <v>0.21612455335377456</v>
      </c>
      <c r="O165" s="7">
        <f t="shared" si="68"/>
        <v>6.0161245533537748</v>
      </c>
      <c r="P165" s="4">
        <v>10</v>
      </c>
      <c r="Q165" s="10">
        <f>P165/SUM(P163:P181)</f>
        <v>5.5555555555555552E-2</v>
      </c>
      <c r="R165" s="7">
        <f t="shared" si="69"/>
        <v>7.4158896478118832</v>
      </c>
    </row>
    <row r="166" spans="2:18" x14ac:dyDescent="0.25">
      <c r="E166" s="5">
        <f t="shared" si="60"/>
        <v>85</v>
      </c>
      <c r="F166" s="27">
        <f>D163*3.6</f>
        <v>9.9084660761933794</v>
      </c>
      <c r="G166" s="1">
        <v>30</v>
      </c>
      <c r="H166" s="5">
        <f t="shared" si="61"/>
        <v>8.5809833345197841</v>
      </c>
      <c r="I166" s="5">
        <f t="shared" si="62"/>
        <v>4.9542330380966888</v>
      </c>
      <c r="J166" s="5">
        <f t="shared" si="63"/>
        <v>93.580983334519786</v>
      </c>
      <c r="K166" s="5">
        <f t="shared" si="64"/>
        <v>4.9542330380966888</v>
      </c>
      <c r="L166" s="5">
        <f t="shared" si="65"/>
        <v>93.712031601344762</v>
      </c>
      <c r="M166" s="5">
        <f t="shared" si="66"/>
        <v>3.0304436840251547</v>
      </c>
      <c r="N166" s="7">
        <f t="shared" si="67"/>
        <v>0.40660849471979232</v>
      </c>
      <c r="O166" s="7">
        <f t="shared" si="68"/>
        <v>6.2066084947197924</v>
      </c>
      <c r="P166" s="4">
        <v>10</v>
      </c>
      <c r="Q166" s="10">
        <f>P166/SUM(P163:P181)</f>
        <v>5.5555555555555552E-2</v>
      </c>
      <c r="R166" s="7">
        <f t="shared" si="69"/>
        <v>7.5440960014894154</v>
      </c>
    </row>
    <row r="167" spans="2:18" x14ac:dyDescent="0.25">
      <c r="E167" s="5">
        <f t="shared" si="60"/>
        <v>85</v>
      </c>
      <c r="F167" s="27">
        <f>D163*3.6</f>
        <v>9.9084660761933794</v>
      </c>
      <c r="G167" s="1">
        <v>40</v>
      </c>
      <c r="H167" s="5">
        <f t="shared" si="61"/>
        <v>7.5903253775008421</v>
      </c>
      <c r="I167" s="5">
        <f t="shared" si="62"/>
        <v>6.3690392247765049</v>
      </c>
      <c r="J167" s="5">
        <f t="shared" si="63"/>
        <v>92.590325377500847</v>
      </c>
      <c r="K167" s="5">
        <f t="shared" si="64"/>
        <v>6.3690392247765049</v>
      </c>
      <c r="L167" s="5">
        <f t="shared" si="65"/>
        <v>92.809121395249818</v>
      </c>
      <c r="M167" s="5">
        <f t="shared" si="66"/>
        <v>3.9350237988655432</v>
      </c>
      <c r="N167" s="7">
        <f t="shared" si="67"/>
        <v>0.62045908089556734</v>
      </c>
      <c r="O167" s="7">
        <f t="shared" si="68"/>
        <v>6.4204590808955668</v>
      </c>
      <c r="P167" s="4">
        <v>10</v>
      </c>
      <c r="Q167" s="10">
        <f>P167/SUM(P163:P181)</f>
        <v>5.5555555555555552E-2</v>
      </c>
      <c r="R167" s="7">
        <f t="shared" si="69"/>
        <v>7.6543718006015071</v>
      </c>
    </row>
    <row r="168" spans="2:18" x14ac:dyDescent="0.25">
      <c r="E168" s="5">
        <f t="shared" si="60"/>
        <v>85</v>
      </c>
      <c r="F168" s="27">
        <f>D163*3.6</f>
        <v>9.9084660761933794</v>
      </c>
      <c r="G168" s="1">
        <v>50</v>
      </c>
      <c r="H168" s="5">
        <f t="shared" si="61"/>
        <v>6.3690392247765057</v>
      </c>
      <c r="I168" s="5">
        <f t="shared" si="62"/>
        <v>7.5903253775008421</v>
      </c>
      <c r="J168" s="5">
        <f t="shared" si="63"/>
        <v>91.3690392247765</v>
      </c>
      <c r="K168" s="5">
        <f t="shared" si="64"/>
        <v>7.5903253775008421</v>
      </c>
      <c r="L168" s="5">
        <f t="shared" si="65"/>
        <v>91.683773745385722</v>
      </c>
      <c r="M168" s="5">
        <f t="shared" si="66"/>
        <v>4.7488439225199608</v>
      </c>
      <c r="N168" s="7">
        <f t="shared" si="67"/>
        <v>0.83504064626995855</v>
      </c>
      <c r="O168" s="7">
        <f t="shared" si="68"/>
        <v>6.6350406462699585</v>
      </c>
      <c r="P168" s="4">
        <v>10</v>
      </c>
      <c r="Q168" s="10">
        <f>P168/SUM(P163:P181)</f>
        <v>5.5555555555555552E-2</v>
      </c>
      <c r="R168" s="7">
        <f t="shared" si="69"/>
        <v>7.719527128309899</v>
      </c>
    </row>
    <row r="169" spans="2:18" x14ac:dyDescent="0.25">
      <c r="E169" s="5">
        <f t="shared" si="60"/>
        <v>85</v>
      </c>
      <c r="F169" s="27">
        <f>D163*3.6</f>
        <v>9.9084660761933794</v>
      </c>
      <c r="G169" s="1">
        <v>60</v>
      </c>
      <c r="H169" s="5">
        <f t="shared" si="61"/>
        <v>4.9542330380966906</v>
      </c>
      <c r="I169" s="5">
        <f t="shared" si="62"/>
        <v>8.5809833345197841</v>
      </c>
      <c r="J169" s="5">
        <f t="shared" si="63"/>
        <v>89.954233038096689</v>
      </c>
      <c r="K169" s="5">
        <f t="shared" si="64"/>
        <v>8.5809833345197841</v>
      </c>
      <c r="L169" s="5">
        <f t="shared" si="65"/>
        <v>90.362588035422661</v>
      </c>
      <c r="M169" s="5">
        <f t="shared" si="66"/>
        <v>5.4491143725306337</v>
      </c>
      <c r="N169" s="7">
        <f t="shared" si="67"/>
        <v>1.0310418407613651</v>
      </c>
      <c r="O169" s="7">
        <f t="shared" si="68"/>
        <v>6.8310418407613653</v>
      </c>
      <c r="P169" s="4">
        <v>10</v>
      </c>
      <c r="Q169" s="10">
        <f>P169/SUM(P163:P181)</f>
        <v>5.5555555555555552E-2</v>
      </c>
      <c r="R169" s="7">
        <f t="shared" si="69"/>
        <v>7.7201620367024901</v>
      </c>
    </row>
    <row r="170" spans="2:18" x14ac:dyDescent="0.25">
      <c r="E170" s="5">
        <f t="shared" si="60"/>
        <v>85</v>
      </c>
      <c r="F170" s="27">
        <f>D163*3.6</f>
        <v>9.9084660761933794</v>
      </c>
      <c r="G170" s="1">
        <v>70</v>
      </c>
      <c r="H170" s="5">
        <f t="shared" si="61"/>
        <v>3.3888949875171872</v>
      </c>
      <c r="I170" s="5">
        <f t="shared" si="62"/>
        <v>9.310912455106422</v>
      </c>
      <c r="J170" s="5">
        <f t="shared" si="63"/>
        <v>88.38889498751719</v>
      </c>
      <c r="K170" s="5">
        <f t="shared" si="64"/>
        <v>9.310912455106422</v>
      </c>
      <c r="L170" s="5">
        <f t="shared" si="65"/>
        <v>88.877949165476352</v>
      </c>
      <c r="M170" s="5">
        <f t="shared" si="66"/>
        <v>6.0133772355869537</v>
      </c>
      <c r="N170" s="7">
        <f t="shared" si="67"/>
        <v>1.1934612412978065</v>
      </c>
      <c r="O170" s="7">
        <f t="shared" si="68"/>
        <v>6.9934612412978066</v>
      </c>
      <c r="P170" s="4">
        <v>10</v>
      </c>
      <c r="Q170" s="10">
        <f>P170/SUM(P163:P181)</f>
        <v>5.5555555555555552E-2</v>
      </c>
      <c r="R170" s="7">
        <f t="shared" si="69"/>
        <v>7.6461421985872864</v>
      </c>
    </row>
    <row r="171" spans="2:18" x14ac:dyDescent="0.25">
      <c r="E171" s="5">
        <f t="shared" si="60"/>
        <v>85</v>
      </c>
      <c r="F171" s="27">
        <f>D163*3.6</f>
        <v>9.9084660761933794</v>
      </c>
      <c r="G171" s="1">
        <v>80</v>
      </c>
      <c r="H171" s="5">
        <f t="shared" si="61"/>
        <v>1.7205870776055807</v>
      </c>
      <c r="I171" s="5">
        <f t="shared" si="62"/>
        <v>9.7579342122936907</v>
      </c>
      <c r="J171" s="5">
        <f t="shared" si="63"/>
        <v>86.720587077605586</v>
      </c>
      <c r="K171" s="5">
        <f t="shared" si="64"/>
        <v>9.7579342122936907</v>
      </c>
      <c r="L171" s="5">
        <f t="shared" si="65"/>
        <v>87.267849195313758</v>
      </c>
      <c r="M171" s="5">
        <f t="shared" si="66"/>
        <v>6.4200055874039093</v>
      </c>
      <c r="N171" s="7">
        <f t="shared" si="67"/>
        <v>1.3115832799506713</v>
      </c>
      <c r="O171" s="7">
        <f t="shared" si="68"/>
        <v>7.1115832799506711</v>
      </c>
      <c r="P171" s="4">
        <v>10</v>
      </c>
      <c r="Q171" s="10">
        <f>P171/SUM(P163:P181)</f>
        <v>5.5555555555555552E-2</v>
      </c>
      <c r="R171" s="7">
        <f t="shared" si="69"/>
        <v>7.4961279995962755</v>
      </c>
    </row>
    <row r="172" spans="2:18" x14ac:dyDescent="0.25">
      <c r="E172" s="5">
        <f t="shared" si="60"/>
        <v>85</v>
      </c>
      <c r="F172" s="27">
        <f>D163*3.6</f>
        <v>9.9084660761933794</v>
      </c>
      <c r="G172" s="1">
        <v>90</v>
      </c>
      <c r="H172" s="5">
        <f t="shared" si="61"/>
        <v>6.0696709518813979E-16</v>
      </c>
      <c r="I172" s="5">
        <f t="shared" si="62"/>
        <v>9.9084660761933794</v>
      </c>
      <c r="J172" s="5">
        <f t="shared" si="63"/>
        <v>85</v>
      </c>
      <c r="K172" s="5">
        <f t="shared" si="64"/>
        <v>9.9084660761933794</v>
      </c>
      <c r="L172" s="5">
        <f t="shared" si="65"/>
        <v>85.575567190542628</v>
      </c>
      <c r="M172" s="5">
        <f t="shared" si="66"/>
        <v>6.6489714584532473</v>
      </c>
      <c r="N172" s="7">
        <f t="shared" si="67"/>
        <v>1.378120866791374</v>
      </c>
      <c r="O172" s="7">
        <f t="shared" si="68"/>
        <v>7.1781208667913736</v>
      </c>
      <c r="P172" s="4">
        <v>10</v>
      </c>
      <c r="Q172" s="10">
        <f>P172/SUM(P163:P181)</f>
        <v>5.5555555555555552E-2</v>
      </c>
      <c r="R172" s="7">
        <f t="shared" si="69"/>
        <v>7.2756615445632908</v>
      </c>
    </row>
    <row r="173" spans="2:18" x14ac:dyDescent="0.25">
      <c r="E173" s="5">
        <f t="shared" si="60"/>
        <v>85</v>
      </c>
      <c r="F173" s="27">
        <f>D163*3.6</f>
        <v>9.9084660761933794</v>
      </c>
      <c r="G173" s="1">
        <v>100</v>
      </c>
      <c r="H173" s="5">
        <f t="shared" si="61"/>
        <v>-1.7205870776055796</v>
      </c>
      <c r="I173" s="5">
        <f t="shared" si="62"/>
        <v>9.7579342122936907</v>
      </c>
      <c r="J173" s="5">
        <f t="shared" si="63"/>
        <v>83.279412922394414</v>
      </c>
      <c r="K173" s="5">
        <f t="shared" si="64"/>
        <v>9.7579342122936907</v>
      </c>
      <c r="L173" s="5">
        <f t="shared" si="65"/>
        <v>83.849137722400727</v>
      </c>
      <c r="M173" s="5">
        <f t="shared" si="66"/>
        <v>6.6829329721538411</v>
      </c>
      <c r="N173" s="7">
        <f t="shared" si="67"/>
        <v>1.3879788956469543</v>
      </c>
      <c r="O173" s="7">
        <f t="shared" si="68"/>
        <v>7.1879788956469541</v>
      </c>
      <c r="P173" s="4">
        <v>10</v>
      </c>
      <c r="Q173" s="10">
        <f>P173/SUM(P163:P181)</f>
        <v>5.5555555555555552E-2</v>
      </c>
      <c r="R173" s="7">
        <f t="shared" si="69"/>
        <v>6.9946525043901637</v>
      </c>
    </row>
    <row r="174" spans="2:18" x14ac:dyDescent="0.25">
      <c r="E174" s="5">
        <f t="shared" si="60"/>
        <v>85</v>
      </c>
      <c r="F174" s="27">
        <f>D163*3.6</f>
        <v>9.9084660761933794</v>
      </c>
      <c r="G174" s="1">
        <v>110</v>
      </c>
      <c r="H174" s="5">
        <f t="shared" si="61"/>
        <v>-3.3888949875171859</v>
      </c>
      <c r="I174" s="5">
        <f t="shared" si="62"/>
        <v>9.3109124551064237</v>
      </c>
      <c r="J174" s="5">
        <f t="shared" si="63"/>
        <v>81.61110501248281</v>
      </c>
      <c r="K174" s="5">
        <f t="shared" si="64"/>
        <v>9.3109124551064237</v>
      </c>
      <c r="L174" s="5">
        <f t="shared" si="65"/>
        <v>82.140523203259136</v>
      </c>
      <c r="M174" s="5">
        <f t="shared" si="66"/>
        <v>6.5086642047402536</v>
      </c>
      <c r="N174" s="7">
        <f t="shared" si="67"/>
        <v>1.3373585034025104</v>
      </c>
      <c r="O174" s="7">
        <f t="shared" si="68"/>
        <v>7.1373585034025098</v>
      </c>
      <c r="P174" s="4">
        <v>10</v>
      </c>
      <c r="Q174" s="10">
        <f>P174/SUM(P163:P181)</f>
        <v>5.5555555555555552E-2</v>
      </c>
      <c r="R174" s="7">
        <f t="shared" si="69"/>
        <v>6.6652215489732676</v>
      </c>
    </row>
    <row r="175" spans="2:18" x14ac:dyDescent="0.25">
      <c r="E175" s="5">
        <f t="shared" si="60"/>
        <v>85</v>
      </c>
      <c r="F175" s="27">
        <f>D163*3.6</f>
        <v>9.9084660761933794</v>
      </c>
      <c r="G175" s="1">
        <v>120</v>
      </c>
      <c r="H175" s="5">
        <f t="shared" si="61"/>
        <v>-4.9542330380966879</v>
      </c>
      <c r="I175" s="5">
        <f t="shared" si="62"/>
        <v>8.5809833345197841</v>
      </c>
      <c r="J175" s="5">
        <f t="shared" si="63"/>
        <v>80.045766961903311</v>
      </c>
      <c r="K175" s="5">
        <f t="shared" si="64"/>
        <v>8.5809833345197841</v>
      </c>
      <c r="L175" s="5">
        <f t="shared" si="65"/>
        <v>80.504397914068264</v>
      </c>
      <c r="M175" s="5">
        <f t="shared" si="66"/>
        <v>6.118795004797315</v>
      </c>
      <c r="N175" s="7">
        <f t="shared" si="67"/>
        <v>1.2240428903405414</v>
      </c>
      <c r="O175" s="7">
        <f t="shared" si="68"/>
        <v>7.0240428903405414</v>
      </c>
      <c r="P175" s="4">
        <v>10</v>
      </c>
      <c r="Q175" s="10">
        <f>P175/SUM(P163:P181)</f>
        <v>5.5555555555555552E-2</v>
      </c>
      <c r="R175" s="7">
        <f t="shared" si="69"/>
        <v>6.3006958545397742</v>
      </c>
    </row>
    <row r="176" spans="2:18" x14ac:dyDescent="0.25">
      <c r="E176" s="5">
        <f t="shared" si="60"/>
        <v>85</v>
      </c>
      <c r="F176" s="27">
        <f>D163*3.6</f>
        <v>9.9084660761933794</v>
      </c>
      <c r="G176" s="1">
        <v>130</v>
      </c>
      <c r="H176" s="5">
        <f t="shared" si="61"/>
        <v>-6.3690392247765057</v>
      </c>
      <c r="I176" s="5">
        <f t="shared" si="62"/>
        <v>7.5903253775008421</v>
      </c>
      <c r="J176" s="5">
        <f t="shared" si="63"/>
        <v>78.6309607752235</v>
      </c>
      <c r="K176" s="5">
        <f t="shared" si="64"/>
        <v>7.5903253775008421</v>
      </c>
      <c r="L176" s="5">
        <f t="shared" si="65"/>
        <v>78.996462147181433</v>
      </c>
      <c r="M176" s="5">
        <f t="shared" si="66"/>
        <v>5.5137352246062488</v>
      </c>
      <c r="N176" s="7">
        <f t="shared" si="67"/>
        <v>1.049492150869316</v>
      </c>
      <c r="O176" s="7">
        <f t="shared" si="68"/>
        <v>6.8494921508693158</v>
      </c>
      <c r="P176" s="4">
        <v>10</v>
      </c>
      <c r="Q176" s="10">
        <f>P176/SUM(P163:P181)</f>
        <v>5.5555555555555552E-2</v>
      </c>
      <c r="R176" s="7">
        <f t="shared" si="69"/>
        <v>5.9161040643707619</v>
      </c>
    </row>
    <row r="177" spans="2:18" x14ac:dyDescent="0.25">
      <c r="E177" s="5">
        <f t="shared" si="60"/>
        <v>85</v>
      </c>
      <c r="F177" s="27">
        <f>D163*3.6</f>
        <v>9.9084660761933794</v>
      </c>
      <c r="G177" s="1">
        <v>140</v>
      </c>
      <c r="H177" s="5">
        <f t="shared" si="61"/>
        <v>-7.5903253775008412</v>
      </c>
      <c r="I177" s="5">
        <f t="shared" si="62"/>
        <v>6.3690392247765075</v>
      </c>
      <c r="J177" s="5">
        <f t="shared" si="63"/>
        <v>77.409674622499153</v>
      </c>
      <c r="K177" s="5">
        <f t="shared" si="64"/>
        <v>6.3690392247765075</v>
      </c>
      <c r="L177" s="5">
        <f t="shared" si="65"/>
        <v>77.671245553344463</v>
      </c>
      <c r="M177" s="5">
        <f t="shared" si="66"/>
        <v>4.7035329377435486</v>
      </c>
      <c r="N177" s="7">
        <f t="shared" si="67"/>
        <v>0.82266503569024185</v>
      </c>
      <c r="O177" s="7">
        <f t="shared" si="68"/>
        <v>6.6226650356902415</v>
      </c>
      <c r="P177" s="4">
        <v>10</v>
      </c>
      <c r="Q177" s="10">
        <f>P177/SUM(P163:P181)</f>
        <v>5.5555555555555552E-2</v>
      </c>
      <c r="R177" s="7">
        <f t="shared" si="69"/>
        <v>5.5298770769577263</v>
      </c>
    </row>
    <row r="178" spans="2:18" x14ac:dyDescent="0.25">
      <c r="E178" s="5">
        <f t="shared" si="60"/>
        <v>85</v>
      </c>
      <c r="F178" s="27">
        <f>D163*3.6</f>
        <v>9.9084660761933794</v>
      </c>
      <c r="G178" s="1">
        <v>150</v>
      </c>
      <c r="H178" s="5">
        <f t="shared" si="61"/>
        <v>-8.5809833345197841</v>
      </c>
      <c r="I178" s="5">
        <f t="shared" si="62"/>
        <v>4.9542330380966888</v>
      </c>
      <c r="J178" s="5">
        <f t="shared" si="63"/>
        <v>76.419016665480214</v>
      </c>
      <c r="K178" s="5">
        <f t="shared" si="64"/>
        <v>4.9542330380966888</v>
      </c>
      <c r="L178" s="5">
        <f t="shared" si="65"/>
        <v>76.579439362760496</v>
      </c>
      <c r="M178" s="5">
        <f t="shared" si="66"/>
        <v>3.7092857442400042</v>
      </c>
      <c r="N178" s="7">
        <f t="shared" si="67"/>
        <v>0.56432209295060776</v>
      </c>
      <c r="O178" s="7">
        <f t="shared" si="68"/>
        <v>6.3643220929506077</v>
      </c>
      <c r="P178" s="4">
        <v>10</v>
      </c>
      <c r="Q178" s="10">
        <f>P178/SUM(P163:P181)</f>
        <v>5.5555555555555552E-2</v>
      </c>
      <c r="R178" s="7">
        <f t="shared" si="69"/>
        <v>5.1658128052642507</v>
      </c>
    </row>
    <row r="179" spans="2:18" x14ac:dyDescent="0.25">
      <c r="E179" s="5">
        <f t="shared" si="60"/>
        <v>85</v>
      </c>
      <c r="F179" s="27">
        <f>D163*3.6</f>
        <v>9.9084660761933794</v>
      </c>
      <c r="G179" s="1">
        <v>160</v>
      </c>
      <c r="H179" s="5">
        <f t="shared" si="61"/>
        <v>-9.310912455106422</v>
      </c>
      <c r="I179" s="5">
        <f t="shared" si="62"/>
        <v>3.3888949875171877</v>
      </c>
      <c r="J179" s="5">
        <f t="shared" si="63"/>
        <v>75.689087544893582</v>
      </c>
      <c r="K179" s="5">
        <f t="shared" si="64"/>
        <v>3.3888949875171877</v>
      </c>
      <c r="L179" s="5">
        <f t="shared" si="65"/>
        <v>75.764916568389253</v>
      </c>
      <c r="M179" s="5">
        <f t="shared" si="66"/>
        <v>2.5636428129300146</v>
      </c>
      <c r="N179" s="7">
        <f t="shared" si="67"/>
        <v>0.30938883717802262</v>
      </c>
      <c r="O179" s="7">
        <f t="shared" si="68"/>
        <v>6.1093888371780221</v>
      </c>
      <c r="P179" s="4">
        <v>10</v>
      </c>
      <c r="Q179" s="10">
        <f>P179/SUM(P163:P181)</f>
        <v>5.5555555555555552E-2</v>
      </c>
      <c r="R179" s="7">
        <f t="shared" si="69"/>
        <v>4.853960236405384</v>
      </c>
    </row>
    <row r="180" spans="2:18" x14ac:dyDescent="0.25">
      <c r="E180" s="5">
        <f t="shared" si="60"/>
        <v>85</v>
      </c>
      <c r="F180" s="27">
        <f>D163*3.6</f>
        <v>9.9084660761933794</v>
      </c>
      <c r="G180" s="1">
        <v>170</v>
      </c>
      <c r="H180" s="5">
        <f t="shared" si="61"/>
        <v>-9.7579342122936907</v>
      </c>
      <c r="I180" s="5">
        <f t="shared" si="62"/>
        <v>1.7205870776055794</v>
      </c>
      <c r="J180" s="5">
        <f t="shared" si="63"/>
        <v>75.242065787706309</v>
      </c>
      <c r="K180" s="5">
        <f t="shared" si="64"/>
        <v>1.7205870776055794</v>
      </c>
      <c r="L180" s="5">
        <f t="shared" si="65"/>
        <v>75.26173585490271</v>
      </c>
      <c r="M180" s="5">
        <f t="shared" si="66"/>
        <v>1.3099746631918647</v>
      </c>
      <c r="N180" s="7">
        <f t="shared" si="67"/>
        <v>0.10460944703086732</v>
      </c>
      <c r="O180" s="7">
        <f t="shared" si="68"/>
        <v>5.9046094470308672</v>
      </c>
      <c r="P180" s="4">
        <v>10</v>
      </c>
      <c r="Q180" s="10">
        <f>P180/SUM(P163:P181)</f>
        <v>5.5555555555555552E-2</v>
      </c>
      <c r="R180" s="7">
        <f t="shared" si="69"/>
        <v>4.6291556870484829</v>
      </c>
    </row>
    <row r="181" spans="2:18" x14ac:dyDescent="0.25">
      <c r="E181" s="5">
        <f t="shared" si="60"/>
        <v>85</v>
      </c>
      <c r="F181" s="27">
        <f>D163*3.6</f>
        <v>9.9084660761933794</v>
      </c>
      <c r="G181" s="1">
        <v>180</v>
      </c>
      <c r="H181" s="5">
        <f t="shared" si="61"/>
        <v>-9.9084660761933794</v>
      </c>
      <c r="I181" s="5">
        <f t="shared" si="62"/>
        <v>1.2139341903762796E-15</v>
      </c>
      <c r="J181" s="5">
        <f t="shared" si="63"/>
        <v>75.091533923806622</v>
      </c>
      <c r="K181" s="5">
        <f t="shared" si="64"/>
        <v>1.2139341903762796E-15</v>
      </c>
      <c r="L181" s="5">
        <f t="shared" si="65"/>
        <v>75.091533923806622</v>
      </c>
      <c r="M181" s="5">
        <f t="shared" si="66"/>
        <v>9.2624696927572823E-16</v>
      </c>
      <c r="N181" s="7">
        <f t="shared" si="67"/>
        <v>2.7826311450981463E-17</v>
      </c>
      <c r="O181" s="7">
        <f t="shared" si="68"/>
        <v>5.8</v>
      </c>
      <c r="P181" s="4">
        <v>5</v>
      </c>
      <c r="Q181" s="10">
        <f>P181/SUM(P163:P181)</f>
        <v>2.7777777777777776E-2</v>
      </c>
      <c r="R181" s="7">
        <f t="shared" si="69"/>
        <v>4.5265997382387768</v>
      </c>
    </row>
    <row r="182" spans="2:18" x14ac:dyDescent="0.25">
      <c r="R182" s="7">
        <f>SUMPRODUCT(Q163:Q181,R163:R181)</f>
        <v>6.6504187199943487</v>
      </c>
    </row>
    <row r="184" spans="2:18" ht="45" x14ac:dyDescent="0.25">
      <c r="B184" s="2" t="s">
        <v>38</v>
      </c>
      <c r="C184" s="2" t="s">
        <v>38</v>
      </c>
      <c r="D184" s="2" t="s">
        <v>39</v>
      </c>
      <c r="E184" s="2" t="s">
        <v>5</v>
      </c>
      <c r="F184" s="2" t="s">
        <v>3</v>
      </c>
      <c r="G184" s="2" t="s">
        <v>7</v>
      </c>
      <c r="H184" s="6" t="s">
        <v>11</v>
      </c>
      <c r="I184" s="6" t="s">
        <v>12</v>
      </c>
      <c r="J184" s="2" t="s">
        <v>9</v>
      </c>
      <c r="K184" s="2" t="s">
        <v>10</v>
      </c>
      <c r="L184" s="2" t="s">
        <v>8</v>
      </c>
      <c r="M184" s="2" t="s">
        <v>1</v>
      </c>
      <c r="N184" s="2" t="s">
        <v>17</v>
      </c>
      <c r="O184" s="2" t="s">
        <v>28</v>
      </c>
      <c r="P184" s="2" t="s">
        <v>14</v>
      </c>
      <c r="Q184" s="2" t="s">
        <v>14</v>
      </c>
      <c r="R184" s="6" t="s">
        <v>27</v>
      </c>
    </row>
    <row r="185" spans="2:18" x14ac:dyDescent="0.25">
      <c r="B185" s="3" t="s">
        <v>13</v>
      </c>
      <c r="C185" s="3" t="s">
        <v>36</v>
      </c>
      <c r="D185" s="3" t="s">
        <v>4</v>
      </c>
      <c r="E185" s="3" t="s">
        <v>6</v>
      </c>
      <c r="F185" s="3" t="s">
        <v>6</v>
      </c>
      <c r="G185" s="3" t="s">
        <v>2</v>
      </c>
      <c r="H185" s="3" t="s">
        <v>6</v>
      </c>
      <c r="I185" s="3" t="s">
        <v>6</v>
      </c>
      <c r="J185" s="3" t="s">
        <v>6</v>
      </c>
      <c r="K185" s="3" t="s">
        <v>6</v>
      </c>
      <c r="L185" s="3" t="s">
        <v>6</v>
      </c>
      <c r="M185" s="3" t="s">
        <v>2</v>
      </c>
      <c r="N185" s="3" t="s">
        <v>25</v>
      </c>
      <c r="O185" s="3" t="s">
        <v>25</v>
      </c>
      <c r="P185" s="3" t="s">
        <v>2</v>
      </c>
      <c r="Q185" s="3" t="s">
        <v>13</v>
      </c>
      <c r="R185" s="3" t="s">
        <v>25</v>
      </c>
    </row>
    <row r="186" spans="2:18" x14ac:dyDescent="0.25">
      <c r="B186" s="29">
        <f>B163+10%</f>
        <v>0.74999999999999989</v>
      </c>
      <c r="C186" s="9">
        <f>B186*$H$4</f>
        <v>2.9999999999999996</v>
      </c>
      <c r="D186" s="26">
        <f>$F$4*(C186/$G$4)^0.2</f>
        <v>2.8322625338847058</v>
      </c>
      <c r="E186" s="5">
        <f t="shared" ref="E186:E204" si="70">$M$4</f>
        <v>85</v>
      </c>
      <c r="F186" s="27">
        <f>D186*3.6</f>
        <v>10.196145121984941</v>
      </c>
      <c r="G186" s="1">
        <v>0</v>
      </c>
      <c r="H186" s="5">
        <f>$F186*COS($G186*PI()/180)</f>
        <v>10.196145121984941</v>
      </c>
      <c r="I186" s="5">
        <f>$F186*SIN($G186*PI()/180)</f>
        <v>0</v>
      </c>
      <c r="J186" s="5">
        <f>E186+H186</f>
        <v>95.196145121984941</v>
      </c>
      <c r="K186" s="5">
        <f>I186</f>
        <v>0</v>
      </c>
      <c r="L186" s="5">
        <f>SQRT(J186^2+K186^2)</f>
        <v>95.196145121984941</v>
      </c>
      <c r="M186" s="5">
        <f>ATAN(K186/J186)*180/PI()</f>
        <v>0</v>
      </c>
      <c r="N186" s="7">
        <f>$K$2*M186+$K$3*M186*M186+$K$4*M186*M186*M186</f>
        <v>0</v>
      </c>
      <c r="O186" s="7">
        <f>N186+$E$4</f>
        <v>5.8</v>
      </c>
      <c r="P186" s="4">
        <v>5</v>
      </c>
      <c r="Q186" s="10">
        <f>P186/SUM(P186:P204)</f>
        <v>2.7777777777777776E-2</v>
      </c>
      <c r="R186" s="7">
        <f>O186*(L186^2/E186^2)</f>
        <v>7.2749308051624784</v>
      </c>
    </row>
    <row r="187" spans="2:18" x14ac:dyDescent="0.25">
      <c r="E187" s="5">
        <f t="shared" si="70"/>
        <v>85</v>
      </c>
      <c r="F187" s="27">
        <f>D186*3.6</f>
        <v>10.196145121984941</v>
      </c>
      <c r="G187" s="1">
        <v>10</v>
      </c>
      <c r="H187" s="5">
        <f t="shared" ref="H187:H204" si="71">$F187*COS($G187*PI()/180)</f>
        <v>10.041242766968375</v>
      </c>
      <c r="I187" s="5">
        <f t="shared" ref="I187:I204" si="72">$F187*SIN($G187*PI()/180)</f>
        <v>1.7705420196602459</v>
      </c>
      <c r="J187" s="5">
        <f t="shared" ref="J187:J204" si="73">E187+H187</f>
        <v>95.041242766968381</v>
      </c>
      <c r="K187" s="5">
        <f t="shared" ref="K187:K204" si="74">I187</f>
        <v>1.7705420196602459</v>
      </c>
      <c r="L187" s="5">
        <f t="shared" ref="L187:L204" si="75">SQRT(J187^2+K187^2)</f>
        <v>95.057733224252729</v>
      </c>
      <c r="M187" s="5">
        <f t="shared" ref="M187:M204" si="76">ATAN(K187/J187)*180/PI()</f>
        <v>1.0672509041507003</v>
      </c>
      <c r="N187" s="7">
        <f t="shared" ref="N187:N204" si="77">$K$2*M187+$K$3*M187*M187+$K$4*M187*M187*M187</f>
        <v>7.5964633290945688E-2</v>
      </c>
      <c r="O187" s="7">
        <f t="shared" ref="O187:O204" si="78">N187+$E$4</f>
        <v>5.8759646332909456</v>
      </c>
      <c r="P187" s="4">
        <v>10</v>
      </c>
      <c r="Q187" s="10">
        <f>P187/SUM(P186:P204)</f>
        <v>5.5555555555555552E-2</v>
      </c>
      <c r="R187" s="7">
        <f t="shared" ref="R187:R204" si="79">O187*(L187^2/E187^2)</f>
        <v>7.3487966358079877</v>
      </c>
    </row>
    <row r="188" spans="2:18" x14ac:dyDescent="0.25">
      <c r="E188" s="5">
        <f t="shared" si="70"/>
        <v>85</v>
      </c>
      <c r="F188" s="27">
        <f>D186*3.6</f>
        <v>10.196145121984941</v>
      </c>
      <c r="G188" s="1">
        <v>20</v>
      </c>
      <c r="H188" s="5">
        <f t="shared" si="71"/>
        <v>9.5812423315914845</v>
      </c>
      <c r="I188" s="5">
        <f t="shared" si="72"/>
        <v>3.4872870159906073</v>
      </c>
      <c r="J188" s="5">
        <f t="shared" si="73"/>
        <v>94.581242331591483</v>
      </c>
      <c r="K188" s="5">
        <f t="shared" si="74"/>
        <v>3.4872870159906073</v>
      </c>
      <c r="L188" s="5">
        <f t="shared" si="75"/>
        <v>94.645510045216241</v>
      </c>
      <c r="M188" s="5">
        <f t="shared" si="76"/>
        <v>2.1115852775861224</v>
      </c>
      <c r="N188" s="7">
        <f t="shared" si="77"/>
        <v>0.22537656731206263</v>
      </c>
      <c r="O188" s="7">
        <f t="shared" si="78"/>
        <v>6.0253765673120627</v>
      </c>
      <c r="P188" s="4">
        <v>10</v>
      </c>
      <c r="Q188" s="10">
        <f>P188/SUM(P186:P204)</f>
        <v>5.5555555555555552E-2</v>
      </c>
      <c r="R188" s="7">
        <f t="shared" si="79"/>
        <v>7.4704433147331688</v>
      </c>
    </row>
    <row r="189" spans="2:18" x14ac:dyDescent="0.25">
      <c r="E189" s="5">
        <f t="shared" si="70"/>
        <v>85</v>
      </c>
      <c r="F189" s="27">
        <f>D186*3.6</f>
        <v>10.196145121984941</v>
      </c>
      <c r="G189" s="1">
        <v>30</v>
      </c>
      <c r="H189" s="5">
        <f t="shared" si="71"/>
        <v>8.8301206963117433</v>
      </c>
      <c r="I189" s="5">
        <f t="shared" si="72"/>
        <v>5.0980725609924695</v>
      </c>
      <c r="J189" s="5">
        <f t="shared" si="73"/>
        <v>93.830120696311738</v>
      </c>
      <c r="K189" s="5">
        <f t="shared" si="74"/>
        <v>5.0980725609924695</v>
      </c>
      <c r="L189" s="5">
        <f t="shared" si="75"/>
        <v>93.968515438531711</v>
      </c>
      <c r="M189" s="5">
        <f t="shared" si="76"/>
        <v>3.1099940556241936</v>
      </c>
      <c r="N189" s="7">
        <f t="shared" si="77"/>
        <v>0.42414451331180553</v>
      </c>
      <c r="O189" s="7">
        <f t="shared" si="78"/>
        <v>6.2241445133118054</v>
      </c>
      <c r="P189" s="4">
        <v>10</v>
      </c>
      <c r="Q189" s="10">
        <f>P189/SUM(P186:P204)</f>
        <v>5.5555555555555552E-2</v>
      </c>
      <c r="R189" s="7">
        <f t="shared" si="79"/>
        <v>7.6068796914741919</v>
      </c>
    </row>
    <row r="190" spans="2:18" x14ac:dyDescent="0.25">
      <c r="E190" s="5">
        <f t="shared" si="70"/>
        <v>85</v>
      </c>
      <c r="F190" s="27">
        <f>D186*3.6</f>
        <v>10.196145121984941</v>
      </c>
      <c r="G190" s="1">
        <v>40</v>
      </c>
      <c r="H190" s="5">
        <f t="shared" si="71"/>
        <v>7.8107003119312379</v>
      </c>
      <c r="I190" s="5">
        <f t="shared" si="72"/>
        <v>6.5539557509777673</v>
      </c>
      <c r="J190" s="5">
        <f t="shared" si="73"/>
        <v>92.810700311931242</v>
      </c>
      <c r="K190" s="5">
        <f t="shared" si="74"/>
        <v>6.5539557509777673</v>
      </c>
      <c r="L190" s="5">
        <f t="shared" si="75"/>
        <v>93.041820856950608</v>
      </c>
      <c r="M190" s="5">
        <f t="shared" si="76"/>
        <v>4.0393152383450799</v>
      </c>
      <c r="N190" s="7">
        <f t="shared" si="77"/>
        <v>0.64694281221334682</v>
      </c>
      <c r="O190" s="7">
        <f t="shared" si="78"/>
        <v>6.4469428122133463</v>
      </c>
      <c r="P190" s="4">
        <v>10</v>
      </c>
      <c r="Q190" s="10">
        <f>P190/SUM(P186:P204)</f>
        <v>5.5555555555555552E-2</v>
      </c>
      <c r="R190" s="7">
        <f t="shared" si="79"/>
        <v>7.7245354130980708</v>
      </c>
    </row>
    <row r="191" spans="2:18" x14ac:dyDescent="0.25">
      <c r="E191" s="5">
        <f t="shared" si="70"/>
        <v>85</v>
      </c>
      <c r="F191" s="27">
        <f>D186*3.6</f>
        <v>10.196145121984941</v>
      </c>
      <c r="G191" s="1">
        <v>50</v>
      </c>
      <c r="H191" s="5">
        <f t="shared" si="71"/>
        <v>6.5539557509777682</v>
      </c>
      <c r="I191" s="5">
        <f t="shared" si="72"/>
        <v>7.8107003119312379</v>
      </c>
      <c r="J191" s="5">
        <f t="shared" si="73"/>
        <v>91.553955750977764</v>
      </c>
      <c r="K191" s="5">
        <f t="shared" si="74"/>
        <v>7.8107003119312379</v>
      </c>
      <c r="L191" s="5">
        <f t="shared" si="75"/>
        <v>91.886527048391571</v>
      </c>
      <c r="M191" s="5">
        <f t="shared" si="76"/>
        <v>4.8762410964585117</v>
      </c>
      <c r="N191" s="7">
        <f t="shared" si="77"/>
        <v>0.87006269500126143</v>
      </c>
      <c r="O191" s="7">
        <f t="shared" si="78"/>
        <v>6.6700626950012616</v>
      </c>
      <c r="P191" s="4">
        <v>10</v>
      </c>
      <c r="Q191" s="10">
        <f>P191/SUM(P186:P204)</f>
        <v>5.5555555555555552E-2</v>
      </c>
      <c r="R191" s="7">
        <f t="shared" si="79"/>
        <v>7.7946342064908309</v>
      </c>
    </row>
    <row r="192" spans="2:18" x14ac:dyDescent="0.25">
      <c r="E192" s="5">
        <f t="shared" si="70"/>
        <v>85</v>
      </c>
      <c r="F192" s="27">
        <f>D186*3.6</f>
        <v>10.196145121984941</v>
      </c>
      <c r="G192" s="1">
        <v>60</v>
      </c>
      <c r="H192" s="5">
        <f t="shared" si="71"/>
        <v>5.0980725609924713</v>
      </c>
      <c r="I192" s="5">
        <f t="shared" si="72"/>
        <v>8.8301206963117416</v>
      </c>
      <c r="J192" s="5">
        <f t="shared" si="73"/>
        <v>90.098072560992478</v>
      </c>
      <c r="K192" s="5">
        <f t="shared" si="74"/>
        <v>8.8301206963117416</v>
      </c>
      <c r="L192" s="5">
        <f t="shared" si="75"/>
        <v>90.529739371751745</v>
      </c>
      <c r="M192" s="5">
        <f t="shared" si="76"/>
        <v>5.5974348017089781</v>
      </c>
      <c r="N192" s="7">
        <f t="shared" si="77"/>
        <v>1.0734585691540515</v>
      </c>
      <c r="O192" s="7">
        <f t="shared" si="78"/>
        <v>6.8734585691540513</v>
      </c>
      <c r="P192" s="4">
        <v>10</v>
      </c>
      <c r="Q192" s="10">
        <f>P192/SUM(P186:P204)</f>
        <v>5.5555555555555552E-2</v>
      </c>
      <c r="R192" s="7">
        <f t="shared" si="79"/>
        <v>7.7968648800799487</v>
      </c>
    </row>
    <row r="193" spans="2:18" x14ac:dyDescent="0.25">
      <c r="E193" s="5">
        <f t="shared" si="70"/>
        <v>85</v>
      </c>
      <c r="F193" s="27">
        <f>D186*3.6</f>
        <v>10.196145121984941</v>
      </c>
      <c r="G193" s="1">
        <v>70</v>
      </c>
      <c r="H193" s="5">
        <f t="shared" si="71"/>
        <v>3.4872870159906086</v>
      </c>
      <c r="I193" s="5">
        <f t="shared" si="72"/>
        <v>9.5812423315914845</v>
      </c>
      <c r="J193" s="5">
        <f t="shared" si="73"/>
        <v>88.487287015990603</v>
      </c>
      <c r="K193" s="5">
        <f t="shared" si="74"/>
        <v>9.5812423315914845</v>
      </c>
      <c r="L193" s="5">
        <f t="shared" si="75"/>
        <v>89.004495212696867</v>
      </c>
      <c r="M193" s="5">
        <f t="shared" si="76"/>
        <v>6.1798067126421472</v>
      </c>
      <c r="N193" s="7">
        <f t="shared" si="77"/>
        <v>1.2417607645127935</v>
      </c>
      <c r="O193" s="7">
        <f t="shared" si="78"/>
        <v>7.0417607645127935</v>
      </c>
      <c r="P193" s="4">
        <v>10</v>
      </c>
      <c r="Q193" s="10">
        <f>P193/SUM(P186:P204)</f>
        <v>5.5555555555555552E-2</v>
      </c>
      <c r="R193" s="7">
        <f t="shared" si="79"/>
        <v>7.72088880384843</v>
      </c>
    </row>
    <row r="194" spans="2:18" x14ac:dyDescent="0.25">
      <c r="E194" s="5">
        <f t="shared" si="70"/>
        <v>85</v>
      </c>
      <c r="F194" s="27">
        <f>D186*3.6</f>
        <v>10.196145121984941</v>
      </c>
      <c r="G194" s="1">
        <v>80</v>
      </c>
      <c r="H194" s="5">
        <f t="shared" si="71"/>
        <v>1.7705420196602468</v>
      </c>
      <c r="I194" s="5">
        <f t="shared" si="72"/>
        <v>10.041242766968375</v>
      </c>
      <c r="J194" s="5">
        <f t="shared" si="73"/>
        <v>86.77054201966024</v>
      </c>
      <c r="K194" s="5">
        <f t="shared" si="74"/>
        <v>10.041242766968375</v>
      </c>
      <c r="L194" s="5">
        <f t="shared" si="75"/>
        <v>87.34960514330227</v>
      </c>
      <c r="M194" s="5">
        <f t="shared" si="76"/>
        <v>6.6010089947349169</v>
      </c>
      <c r="N194" s="7">
        <f t="shared" si="77"/>
        <v>1.3641923293888996</v>
      </c>
      <c r="O194" s="7">
        <f t="shared" si="78"/>
        <v>7.1641923293888992</v>
      </c>
      <c r="P194" s="4">
        <v>10</v>
      </c>
      <c r="Q194" s="10">
        <f>P194/SUM(P186:P204)</f>
        <v>5.5555555555555552E-2</v>
      </c>
      <c r="R194" s="7">
        <f t="shared" si="79"/>
        <v>7.5657376432108787</v>
      </c>
    </row>
    <row r="195" spans="2:18" x14ac:dyDescent="0.25">
      <c r="E195" s="5">
        <f t="shared" si="70"/>
        <v>85</v>
      </c>
      <c r="F195" s="27">
        <f>D186*3.6</f>
        <v>10.196145121984941</v>
      </c>
      <c r="G195" s="1">
        <v>90</v>
      </c>
      <c r="H195" s="5">
        <f t="shared" si="71"/>
        <v>6.2458957211119564E-16</v>
      </c>
      <c r="I195" s="5">
        <f t="shared" si="72"/>
        <v>10.196145121984941</v>
      </c>
      <c r="J195" s="5">
        <f t="shared" si="73"/>
        <v>85</v>
      </c>
      <c r="K195" s="5">
        <f t="shared" si="74"/>
        <v>10.196145121984941</v>
      </c>
      <c r="L195" s="5">
        <f t="shared" si="75"/>
        <v>85.609353316962839</v>
      </c>
      <c r="M195" s="5">
        <f t="shared" si="76"/>
        <v>6.8402118355108632</v>
      </c>
      <c r="N195" s="7">
        <f t="shared" si="77"/>
        <v>1.433567669155587</v>
      </c>
      <c r="O195" s="7">
        <f t="shared" si="78"/>
        <v>7.2335676691555868</v>
      </c>
      <c r="P195" s="4">
        <v>10</v>
      </c>
      <c r="Q195" s="10">
        <f>P195/SUM(P186:P204)</f>
        <v>5.5555555555555552E-2</v>
      </c>
      <c r="R195" s="7">
        <f t="shared" si="79"/>
        <v>7.3376523257040169</v>
      </c>
    </row>
    <row r="196" spans="2:18" x14ac:dyDescent="0.25">
      <c r="E196" s="5">
        <f t="shared" si="70"/>
        <v>85</v>
      </c>
      <c r="F196" s="27">
        <f>D186*3.6</f>
        <v>10.196145121984941</v>
      </c>
      <c r="G196" s="1">
        <v>100</v>
      </c>
      <c r="H196" s="5">
        <f t="shared" si="71"/>
        <v>-1.7705420196602457</v>
      </c>
      <c r="I196" s="5">
        <f t="shared" si="72"/>
        <v>10.041242766968375</v>
      </c>
      <c r="J196" s="5">
        <f t="shared" si="73"/>
        <v>83.22945798033976</v>
      </c>
      <c r="K196" s="5">
        <f t="shared" si="74"/>
        <v>10.041242766968375</v>
      </c>
      <c r="L196" s="5">
        <f t="shared" si="75"/>
        <v>83.832984153054795</v>
      </c>
      <c r="M196" s="5">
        <f t="shared" si="76"/>
        <v>6.8792186307781362</v>
      </c>
      <c r="N196" s="7">
        <f t="shared" si="77"/>
        <v>1.4448539461766399</v>
      </c>
      <c r="O196" s="7">
        <f t="shared" si="78"/>
        <v>7.2448539461766401</v>
      </c>
      <c r="P196" s="4">
        <v>10</v>
      </c>
      <c r="Q196" s="10">
        <f>P196/SUM(P186:P204)</f>
        <v>5.5555555555555552E-2</v>
      </c>
      <c r="R196" s="7">
        <f t="shared" si="79"/>
        <v>7.0472817472815388</v>
      </c>
    </row>
    <row r="197" spans="2:18" x14ac:dyDescent="0.25">
      <c r="E197" s="5">
        <f t="shared" si="70"/>
        <v>85</v>
      </c>
      <c r="F197" s="27">
        <f>D186*3.6</f>
        <v>10.196145121984941</v>
      </c>
      <c r="G197" s="1">
        <v>110</v>
      </c>
      <c r="H197" s="5">
        <f t="shared" si="71"/>
        <v>-3.4872870159906073</v>
      </c>
      <c r="I197" s="5">
        <f t="shared" si="72"/>
        <v>9.5812423315914845</v>
      </c>
      <c r="J197" s="5">
        <f t="shared" si="73"/>
        <v>81.512712984009397</v>
      </c>
      <c r="K197" s="5">
        <f t="shared" si="74"/>
        <v>9.5812423315914845</v>
      </c>
      <c r="L197" s="5">
        <f t="shared" si="75"/>
        <v>82.073884900315122</v>
      </c>
      <c r="M197" s="5">
        <f t="shared" si="76"/>
        <v>6.7039514994744804</v>
      </c>
      <c r="N197" s="7">
        <f t="shared" si="77"/>
        <v>1.3940778074289146</v>
      </c>
      <c r="O197" s="7">
        <f t="shared" si="78"/>
        <v>7.1940778074289149</v>
      </c>
      <c r="P197" s="4">
        <v>10</v>
      </c>
      <c r="Q197" s="10">
        <f>P197/SUM(P186:P204)</f>
        <v>5.5555555555555552E-2</v>
      </c>
      <c r="R197" s="7">
        <f t="shared" si="79"/>
        <v>6.7072927307710017</v>
      </c>
    </row>
    <row r="198" spans="2:18" x14ac:dyDescent="0.25">
      <c r="E198" s="5">
        <f t="shared" si="70"/>
        <v>85</v>
      </c>
      <c r="F198" s="27">
        <f>D186*3.6</f>
        <v>10.196145121984941</v>
      </c>
      <c r="G198" s="1">
        <v>120</v>
      </c>
      <c r="H198" s="5">
        <f t="shared" si="71"/>
        <v>-5.0980725609924677</v>
      </c>
      <c r="I198" s="5">
        <f t="shared" si="72"/>
        <v>8.8301206963117433</v>
      </c>
      <c r="J198" s="5">
        <f t="shared" si="73"/>
        <v>79.901927439007537</v>
      </c>
      <c r="K198" s="5">
        <f t="shared" si="74"/>
        <v>8.8301206963117433</v>
      </c>
      <c r="L198" s="5">
        <f t="shared" si="75"/>
        <v>80.388363834449692</v>
      </c>
      <c r="M198" s="5">
        <f t="shared" si="76"/>
        <v>6.3062808127418561</v>
      </c>
      <c r="N198" s="7">
        <f t="shared" si="77"/>
        <v>1.2785171812294278</v>
      </c>
      <c r="O198" s="7">
        <f t="shared" si="78"/>
        <v>7.0785171812294276</v>
      </c>
      <c r="P198" s="4">
        <v>10</v>
      </c>
      <c r="Q198" s="10">
        <f>P198/SUM(P186:P204)</f>
        <v>5.5555555555555552E-2</v>
      </c>
      <c r="R198" s="7">
        <f t="shared" si="79"/>
        <v>6.3312697577256829</v>
      </c>
    </row>
    <row r="199" spans="2:18" x14ac:dyDescent="0.25">
      <c r="E199" s="5">
        <f t="shared" si="70"/>
        <v>85</v>
      </c>
      <c r="F199" s="27">
        <f>D186*3.6</f>
        <v>10.196145121984941</v>
      </c>
      <c r="G199" s="1">
        <v>130</v>
      </c>
      <c r="H199" s="5">
        <f t="shared" si="71"/>
        <v>-6.5539557509777682</v>
      </c>
      <c r="I199" s="5">
        <f t="shared" si="72"/>
        <v>7.8107003119312379</v>
      </c>
      <c r="J199" s="5">
        <f t="shared" si="73"/>
        <v>78.446044249022236</v>
      </c>
      <c r="K199" s="5">
        <f t="shared" si="74"/>
        <v>7.8107003119312379</v>
      </c>
      <c r="L199" s="5">
        <f t="shared" si="75"/>
        <v>78.833932400219368</v>
      </c>
      <c r="M199" s="5">
        <f t="shared" si="76"/>
        <v>5.6860742277748511</v>
      </c>
      <c r="N199" s="7">
        <f t="shared" si="77"/>
        <v>1.0989164307168706</v>
      </c>
      <c r="O199" s="7">
        <f t="shared" si="78"/>
        <v>6.89891643071687</v>
      </c>
      <c r="P199" s="4">
        <v>10</v>
      </c>
      <c r="Q199" s="10">
        <f>P199/SUM(P186:P204)</f>
        <v>5.5555555555555552E-2</v>
      </c>
      <c r="R199" s="7">
        <f t="shared" si="79"/>
        <v>5.9342988567000132</v>
      </c>
    </row>
    <row r="200" spans="2:18" x14ac:dyDescent="0.25">
      <c r="E200" s="5">
        <f t="shared" si="70"/>
        <v>85</v>
      </c>
      <c r="F200" s="27">
        <f>D186*3.6</f>
        <v>10.196145121984941</v>
      </c>
      <c r="G200" s="1">
        <v>140</v>
      </c>
      <c r="H200" s="5">
        <f t="shared" si="71"/>
        <v>-7.810700311931237</v>
      </c>
      <c r="I200" s="5">
        <f t="shared" si="72"/>
        <v>6.5539557509777699</v>
      </c>
      <c r="J200" s="5">
        <f t="shared" si="73"/>
        <v>77.189299688068758</v>
      </c>
      <c r="K200" s="5">
        <f t="shared" si="74"/>
        <v>6.5539557509777699</v>
      </c>
      <c r="L200" s="5">
        <f t="shared" si="75"/>
        <v>77.467040232090099</v>
      </c>
      <c r="M200" s="5">
        <f t="shared" si="76"/>
        <v>4.8532049320334965</v>
      </c>
      <c r="N200" s="7">
        <f t="shared" si="77"/>
        <v>0.86370596265848798</v>
      </c>
      <c r="O200" s="7">
        <f t="shared" si="78"/>
        <v>6.6637059626584882</v>
      </c>
      <c r="P200" s="4">
        <v>10</v>
      </c>
      <c r="Q200" s="10">
        <f>P200/SUM(P186:P204)</f>
        <v>5.5555555555555552E-2</v>
      </c>
      <c r="R200" s="7">
        <f t="shared" si="79"/>
        <v>5.5349270416619749</v>
      </c>
    </row>
    <row r="201" spans="2:18" x14ac:dyDescent="0.25">
      <c r="E201" s="5">
        <f t="shared" si="70"/>
        <v>85</v>
      </c>
      <c r="F201" s="27">
        <f>D186*3.6</f>
        <v>10.196145121984941</v>
      </c>
      <c r="G201" s="1">
        <v>150</v>
      </c>
      <c r="H201" s="5">
        <f t="shared" si="71"/>
        <v>-8.8301206963117433</v>
      </c>
      <c r="I201" s="5">
        <f t="shared" si="72"/>
        <v>5.0980725609924695</v>
      </c>
      <c r="J201" s="5">
        <f t="shared" si="73"/>
        <v>76.169879303688262</v>
      </c>
      <c r="K201" s="5">
        <f t="shared" si="74"/>
        <v>5.0980725609924695</v>
      </c>
      <c r="L201" s="5">
        <f t="shared" si="75"/>
        <v>76.340296416608055</v>
      </c>
      <c r="M201" s="5">
        <f t="shared" si="76"/>
        <v>3.8291125780586155</v>
      </c>
      <c r="N201" s="7">
        <f t="shared" si="77"/>
        <v>0.59391300701632632</v>
      </c>
      <c r="O201" s="7">
        <f t="shared" si="78"/>
        <v>6.3939130070163266</v>
      </c>
      <c r="P201" s="4">
        <v>10</v>
      </c>
      <c r="Q201" s="10">
        <f>P201/SUM(P186:P204)</f>
        <v>5.5555555555555552E-2</v>
      </c>
      <c r="R201" s="7">
        <f t="shared" si="79"/>
        <v>5.1574681603096657</v>
      </c>
    </row>
    <row r="202" spans="2:18" x14ac:dyDescent="0.25">
      <c r="E202" s="5">
        <f t="shared" si="70"/>
        <v>85</v>
      </c>
      <c r="F202" s="27">
        <f>D186*3.6</f>
        <v>10.196145121984941</v>
      </c>
      <c r="G202" s="1">
        <v>160</v>
      </c>
      <c r="H202" s="5">
        <f t="shared" si="71"/>
        <v>-9.5812423315914845</v>
      </c>
      <c r="I202" s="5">
        <f t="shared" si="72"/>
        <v>3.4872870159906091</v>
      </c>
      <c r="J202" s="5">
        <f t="shared" si="73"/>
        <v>75.418757668408517</v>
      </c>
      <c r="K202" s="5">
        <f t="shared" si="74"/>
        <v>3.4872870159906091</v>
      </c>
      <c r="L202" s="5">
        <f t="shared" si="75"/>
        <v>75.499338930735192</v>
      </c>
      <c r="M202" s="5">
        <f t="shared" si="76"/>
        <v>2.6474131626903108</v>
      </c>
      <c r="N202" s="7">
        <f t="shared" si="77"/>
        <v>0.32608909772378947</v>
      </c>
      <c r="O202" s="7">
        <f t="shared" si="78"/>
        <v>6.1260890977237894</v>
      </c>
      <c r="P202" s="4">
        <v>10</v>
      </c>
      <c r="Q202" s="10">
        <f>P202/SUM(P186:P204)</f>
        <v>5.5555555555555552E-2</v>
      </c>
      <c r="R202" s="7">
        <f t="shared" si="79"/>
        <v>4.8331664867578681</v>
      </c>
    </row>
    <row r="203" spans="2:18" x14ac:dyDescent="0.25">
      <c r="E203" s="5">
        <f t="shared" si="70"/>
        <v>85</v>
      </c>
      <c r="F203" s="27">
        <f>D186*3.6</f>
        <v>10.196145121984941</v>
      </c>
      <c r="G203" s="1">
        <v>170</v>
      </c>
      <c r="H203" s="5">
        <f t="shared" si="71"/>
        <v>-10.041242766968375</v>
      </c>
      <c r="I203" s="5">
        <f t="shared" si="72"/>
        <v>1.7705420196602455</v>
      </c>
      <c r="J203" s="5">
        <f t="shared" si="73"/>
        <v>74.958757233031619</v>
      </c>
      <c r="K203" s="5">
        <f t="shared" si="74"/>
        <v>1.7705420196602455</v>
      </c>
      <c r="L203" s="5">
        <f t="shared" si="75"/>
        <v>74.979664609572325</v>
      </c>
      <c r="M203" s="5">
        <f t="shared" si="76"/>
        <v>1.3530870765341116</v>
      </c>
      <c r="N203" s="7">
        <f t="shared" si="77"/>
        <v>0.11010239506646163</v>
      </c>
      <c r="O203" s="7">
        <f t="shared" si="78"/>
        <v>5.9101023950664615</v>
      </c>
      <c r="P203" s="4">
        <v>10</v>
      </c>
      <c r="Q203" s="10">
        <f>P203/SUM(P186:P204)</f>
        <v>5.5555555555555552E-2</v>
      </c>
      <c r="R203" s="7">
        <f t="shared" si="79"/>
        <v>4.5987959557497033</v>
      </c>
    </row>
    <row r="204" spans="2:18" x14ac:dyDescent="0.25">
      <c r="E204" s="5">
        <f t="shared" si="70"/>
        <v>85</v>
      </c>
      <c r="F204" s="27">
        <f>D186*3.6</f>
        <v>10.196145121984941</v>
      </c>
      <c r="G204" s="1">
        <v>180</v>
      </c>
      <c r="H204" s="5">
        <f t="shared" si="71"/>
        <v>-10.196145121984941</v>
      </c>
      <c r="I204" s="5">
        <f t="shared" si="72"/>
        <v>1.2491791442223913E-15</v>
      </c>
      <c r="J204" s="5">
        <f t="shared" si="73"/>
        <v>74.803854878015059</v>
      </c>
      <c r="K204" s="5">
        <f t="shared" si="74"/>
        <v>1.2491791442223913E-15</v>
      </c>
      <c r="L204" s="5">
        <f t="shared" si="75"/>
        <v>74.803854878015059</v>
      </c>
      <c r="M204" s="5">
        <f t="shared" si="76"/>
        <v>9.5680487237486339E-16</v>
      </c>
      <c r="N204" s="7">
        <f t="shared" si="77"/>
        <v>2.8744331975885679E-17</v>
      </c>
      <c r="O204" s="7">
        <f t="shared" si="78"/>
        <v>5.8</v>
      </c>
      <c r="P204" s="4">
        <v>5</v>
      </c>
      <c r="Q204" s="10">
        <f>P204/SUM(P186:P204)</f>
        <v>2.7777777777777776E-2</v>
      </c>
      <c r="R204" s="7">
        <f t="shared" si="79"/>
        <v>4.4919829601030585</v>
      </c>
    </row>
    <row r="205" spans="2:18" x14ac:dyDescent="0.25">
      <c r="R205" s="7">
        <f>SUMPRODUCT(Q186:Q204,R186:R204)</f>
        <v>6.688577251890985</v>
      </c>
    </row>
    <row r="207" spans="2:18" ht="45" x14ac:dyDescent="0.25">
      <c r="B207" s="2" t="s">
        <v>38</v>
      </c>
      <c r="C207" s="2" t="s">
        <v>38</v>
      </c>
      <c r="D207" s="2" t="s">
        <v>39</v>
      </c>
      <c r="E207" s="2" t="s">
        <v>5</v>
      </c>
      <c r="F207" s="2" t="s">
        <v>3</v>
      </c>
      <c r="G207" s="2" t="s">
        <v>7</v>
      </c>
      <c r="H207" s="6" t="s">
        <v>11</v>
      </c>
      <c r="I207" s="6" t="s">
        <v>12</v>
      </c>
      <c r="J207" s="2" t="s">
        <v>9</v>
      </c>
      <c r="K207" s="2" t="s">
        <v>10</v>
      </c>
      <c r="L207" s="2" t="s">
        <v>8</v>
      </c>
      <c r="M207" s="2" t="s">
        <v>1</v>
      </c>
      <c r="N207" s="2" t="s">
        <v>17</v>
      </c>
      <c r="O207" s="2" t="s">
        <v>28</v>
      </c>
      <c r="P207" s="2" t="s">
        <v>14</v>
      </c>
      <c r="Q207" s="2" t="s">
        <v>14</v>
      </c>
      <c r="R207" s="6" t="s">
        <v>27</v>
      </c>
    </row>
    <row r="208" spans="2:18" x14ac:dyDescent="0.25">
      <c r="B208" s="3" t="s">
        <v>13</v>
      </c>
      <c r="C208" s="3" t="s">
        <v>36</v>
      </c>
      <c r="D208" s="3" t="s">
        <v>4</v>
      </c>
      <c r="E208" s="3" t="s">
        <v>6</v>
      </c>
      <c r="F208" s="3" t="s">
        <v>6</v>
      </c>
      <c r="G208" s="3" t="s">
        <v>2</v>
      </c>
      <c r="H208" s="3" t="s">
        <v>6</v>
      </c>
      <c r="I208" s="3" t="s">
        <v>6</v>
      </c>
      <c r="J208" s="3" t="s">
        <v>6</v>
      </c>
      <c r="K208" s="3" t="s">
        <v>6</v>
      </c>
      <c r="L208" s="3" t="s">
        <v>6</v>
      </c>
      <c r="M208" s="3" t="s">
        <v>2</v>
      </c>
      <c r="N208" s="3" t="s">
        <v>25</v>
      </c>
      <c r="O208" s="3" t="s">
        <v>25</v>
      </c>
      <c r="P208" s="3" t="s">
        <v>2</v>
      </c>
      <c r="Q208" s="3" t="s">
        <v>13</v>
      </c>
      <c r="R208" s="3" t="s">
        <v>25</v>
      </c>
    </row>
    <row r="209" spans="2:18" x14ac:dyDescent="0.25">
      <c r="B209" s="29">
        <f>B186+10%</f>
        <v>0.84999999999999987</v>
      </c>
      <c r="C209" s="9">
        <f>B209*$H$4</f>
        <v>3.3999999999999995</v>
      </c>
      <c r="D209" s="26">
        <f>$F$4*(C209/$G$4)^0.2</f>
        <v>2.9040563550074436</v>
      </c>
      <c r="E209" s="5">
        <f t="shared" ref="E209:E227" si="80">$M$4</f>
        <v>85</v>
      </c>
      <c r="F209" s="27">
        <f>D209*3.6</f>
        <v>10.454602878026797</v>
      </c>
      <c r="G209" s="1">
        <v>0</v>
      </c>
      <c r="H209" s="5">
        <f>$F209*COS($G209*PI()/180)</f>
        <v>10.454602878026797</v>
      </c>
      <c r="I209" s="5">
        <f>$F209*SIN($G209*PI()/180)</f>
        <v>0</v>
      </c>
      <c r="J209" s="5">
        <f>E209+H209</f>
        <v>95.454602878026805</v>
      </c>
      <c r="K209" s="5">
        <f>I209</f>
        <v>0</v>
      </c>
      <c r="L209" s="5">
        <f>SQRT(J209^2+K209^2)</f>
        <v>95.454602878026805</v>
      </c>
      <c r="M209" s="5">
        <f>ATAN(K209/J209)*180/PI()</f>
        <v>0</v>
      </c>
      <c r="N209" s="7">
        <f>$K$2*M209+$K$3*M209*M209+$K$4*M209*M209*M209</f>
        <v>0</v>
      </c>
      <c r="O209" s="7">
        <f>N209+$E$4</f>
        <v>5.8</v>
      </c>
      <c r="P209" s="4">
        <v>5</v>
      </c>
      <c r="Q209" s="10">
        <f>P209/SUM(P209:P227)</f>
        <v>2.7777777777777776E-2</v>
      </c>
      <c r="R209" s="7">
        <f>O209*(L209^2/E209^2)</f>
        <v>7.3144873386145965</v>
      </c>
    </row>
    <row r="210" spans="2:18" x14ac:dyDescent="0.25">
      <c r="E210" s="5">
        <f t="shared" si="80"/>
        <v>85</v>
      </c>
      <c r="F210" s="27">
        <f>D209*3.6</f>
        <v>10.454602878026797</v>
      </c>
      <c r="G210" s="1">
        <v>10</v>
      </c>
      <c r="H210" s="5">
        <f t="shared" ref="H210:H227" si="81">$F210*COS($G210*PI()/180)</f>
        <v>10.295773968944534</v>
      </c>
      <c r="I210" s="5">
        <f t="shared" ref="I210:I227" si="82">$F210*SIN($G210*PI()/180)</f>
        <v>1.8154227380007986</v>
      </c>
      <c r="J210" s="5">
        <f t="shared" ref="J210:J227" si="83">E210+H210</f>
        <v>95.29577396894453</v>
      </c>
      <c r="K210" s="5">
        <f t="shared" ref="K210:K227" si="84">I210</f>
        <v>1.8154227380007986</v>
      </c>
      <c r="L210" s="5">
        <f t="shared" ref="L210:L227" si="85">SQRT(J210^2+K210^2)</f>
        <v>95.313064666171641</v>
      </c>
      <c r="M210" s="5">
        <f t="shared" ref="M210:M227" si="86">ATAN(K210/J210)*180/PI()</f>
        <v>1.0913755797785196</v>
      </c>
      <c r="N210" s="7">
        <f t="shared" ref="N210:N227" si="87">$K$2*M210+$K$3*M210*M210+$K$4*M210*M210*M210</f>
        <v>7.863539234892257E-2</v>
      </c>
      <c r="O210" s="7">
        <f t="shared" ref="O210:O227" si="88">N210+$E$4</f>
        <v>5.8786353923489223</v>
      </c>
      <c r="P210" s="4">
        <v>10</v>
      </c>
      <c r="Q210" s="10">
        <f>P210/SUM(P209:P227)</f>
        <v>5.5555555555555552E-2</v>
      </c>
      <c r="R210" s="7">
        <f t="shared" ref="R210:R227" si="89">O210*(L210^2/E210^2)</f>
        <v>7.3916865402133052</v>
      </c>
    </row>
    <row r="211" spans="2:18" x14ac:dyDescent="0.25">
      <c r="E211" s="5">
        <f t="shared" si="80"/>
        <v>85</v>
      </c>
      <c r="F211" s="27">
        <f>D209*3.6</f>
        <v>10.454602878026797</v>
      </c>
      <c r="G211" s="1">
        <v>20</v>
      </c>
      <c r="H211" s="5">
        <f t="shared" si="81"/>
        <v>9.8241131777289024</v>
      </c>
      <c r="I211" s="5">
        <f t="shared" si="82"/>
        <v>3.5756847747556737</v>
      </c>
      <c r="J211" s="5">
        <f t="shared" si="83"/>
        <v>94.824113177728904</v>
      </c>
      <c r="K211" s="5">
        <f t="shared" si="84"/>
        <v>3.5756847747556737</v>
      </c>
      <c r="L211" s="5">
        <f t="shared" si="85"/>
        <v>94.891506266636739</v>
      </c>
      <c r="M211" s="5">
        <f t="shared" si="86"/>
        <v>2.1595205838385034</v>
      </c>
      <c r="N211" s="7">
        <f t="shared" si="87"/>
        <v>0.23377638404789441</v>
      </c>
      <c r="O211" s="7">
        <f t="shared" si="88"/>
        <v>6.0337763840478944</v>
      </c>
      <c r="P211" s="4">
        <v>10</v>
      </c>
      <c r="Q211" s="10">
        <f>P211/SUM(P209:P227)</f>
        <v>5.5555555555555552E-2</v>
      </c>
      <c r="R211" s="7">
        <f t="shared" si="89"/>
        <v>7.519795677920607</v>
      </c>
    </row>
    <row r="212" spans="2:18" x14ac:dyDescent="0.25">
      <c r="E212" s="5">
        <f t="shared" si="80"/>
        <v>85</v>
      </c>
      <c r="F212" s="27">
        <f>D209*3.6</f>
        <v>10.454602878026797</v>
      </c>
      <c r="G212" s="1">
        <v>30</v>
      </c>
      <c r="H212" s="5">
        <f t="shared" si="81"/>
        <v>9.0539516788491117</v>
      </c>
      <c r="I212" s="5">
        <f t="shared" si="82"/>
        <v>5.2273014390133978</v>
      </c>
      <c r="J212" s="5">
        <f t="shared" si="83"/>
        <v>94.053951678849117</v>
      </c>
      <c r="K212" s="5">
        <f t="shared" si="84"/>
        <v>5.2273014390133978</v>
      </c>
      <c r="L212" s="5">
        <f t="shared" si="85"/>
        <v>94.199100349958741</v>
      </c>
      <c r="M212" s="5">
        <f t="shared" si="86"/>
        <v>3.1810944684824634</v>
      </c>
      <c r="N212" s="7">
        <f t="shared" si="87"/>
        <v>0.44004236236049571</v>
      </c>
      <c r="O212" s="7">
        <f t="shared" si="88"/>
        <v>6.2400423623604953</v>
      </c>
      <c r="P212" s="4">
        <v>10</v>
      </c>
      <c r="Q212" s="10">
        <f>P212/SUM(P209:P227)</f>
        <v>5.5555555555555552E-2</v>
      </c>
      <c r="R212" s="7">
        <f t="shared" si="89"/>
        <v>7.663782956847613</v>
      </c>
    </row>
    <row r="213" spans="2:18" x14ac:dyDescent="0.25">
      <c r="E213" s="5">
        <f t="shared" si="80"/>
        <v>85</v>
      </c>
      <c r="F213" s="27">
        <f>D209*3.6</f>
        <v>10.454602878026797</v>
      </c>
      <c r="G213" s="1">
        <v>40</v>
      </c>
      <c r="H213" s="5">
        <f t="shared" si="81"/>
        <v>8.0086904397281025</v>
      </c>
      <c r="I213" s="5">
        <f t="shared" si="82"/>
        <v>6.7200891941888594</v>
      </c>
      <c r="J213" s="5">
        <f t="shared" si="83"/>
        <v>93.008690439728099</v>
      </c>
      <c r="K213" s="5">
        <f t="shared" si="84"/>
        <v>6.7200891941888594</v>
      </c>
      <c r="L213" s="5">
        <f t="shared" si="85"/>
        <v>93.251145280318269</v>
      </c>
      <c r="M213" s="5">
        <f t="shared" si="86"/>
        <v>4.1325690174448129</v>
      </c>
      <c r="N213" s="7">
        <f t="shared" si="87"/>
        <v>0.67090051102320702</v>
      </c>
      <c r="O213" s="7">
        <f t="shared" si="88"/>
        <v>6.4709005110232072</v>
      </c>
      <c r="P213" s="4">
        <v>10</v>
      </c>
      <c r="Q213" s="10">
        <f>P213/SUM(P209:P227)</f>
        <v>5.5555555555555552E-2</v>
      </c>
      <c r="R213" s="7">
        <f t="shared" si="89"/>
        <v>7.7881663645590029</v>
      </c>
    </row>
    <row r="214" spans="2:18" x14ac:dyDescent="0.25">
      <c r="E214" s="5">
        <f t="shared" si="80"/>
        <v>85</v>
      </c>
      <c r="F214" s="27">
        <f>D209*3.6</f>
        <v>10.454602878026797</v>
      </c>
      <c r="G214" s="1">
        <v>50</v>
      </c>
      <c r="H214" s="5">
        <f t="shared" si="81"/>
        <v>6.7200891941888603</v>
      </c>
      <c r="I214" s="5">
        <f t="shared" si="82"/>
        <v>8.0086904397281025</v>
      </c>
      <c r="J214" s="5">
        <f t="shared" si="83"/>
        <v>91.720089194188859</v>
      </c>
      <c r="K214" s="5">
        <f t="shared" si="84"/>
        <v>8.0086904397281025</v>
      </c>
      <c r="L214" s="5">
        <f t="shared" si="85"/>
        <v>92.069071269071415</v>
      </c>
      <c r="M214" s="5">
        <f t="shared" si="86"/>
        <v>4.9902187681386474</v>
      </c>
      <c r="N214" s="7">
        <f t="shared" si="87"/>
        <v>0.90166214893469554</v>
      </c>
      <c r="O214" s="7">
        <f t="shared" si="88"/>
        <v>6.7016621489346955</v>
      </c>
      <c r="P214" s="4">
        <v>10</v>
      </c>
      <c r="Q214" s="10">
        <f>P214/SUM(P209:P227)</f>
        <v>5.5555555555555552E-2</v>
      </c>
      <c r="R214" s="7">
        <f t="shared" si="89"/>
        <v>7.8627090084558127</v>
      </c>
    </row>
    <row r="215" spans="2:18" x14ac:dyDescent="0.25">
      <c r="E215" s="5">
        <f t="shared" si="80"/>
        <v>85</v>
      </c>
      <c r="F215" s="27">
        <f>D209*3.6</f>
        <v>10.454602878026797</v>
      </c>
      <c r="G215" s="1">
        <v>60</v>
      </c>
      <c r="H215" s="5">
        <f t="shared" si="81"/>
        <v>5.2273014390133996</v>
      </c>
      <c r="I215" s="5">
        <f t="shared" si="82"/>
        <v>9.0539516788491117</v>
      </c>
      <c r="J215" s="5">
        <f t="shared" si="83"/>
        <v>90.227301439013402</v>
      </c>
      <c r="K215" s="5">
        <f t="shared" si="84"/>
        <v>9.0539516788491117</v>
      </c>
      <c r="L215" s="5">
        <f t="shared" si="85"/>
        <v>90.68042768960413</v>
      </c>
      <c r="M215" s="5">
        <f t="shared" si="86"/>
        <v>5.7302223395209229</v>
      </c>
      <c r="N215" s="7">
        <f t="shared" si="87"/>
        <v>1.1116229126553794</v>
      </c>
      <c r="O215" s="7">
        <f t="shared" si="88"/>
        <v>6.9116229126553792</v>
      </c>
      <c r="P215" s="4">
        <v>10</v>
      </c>
      <c r="Q215" s="10">
        <f>P215/SUM(P209:P227)</f>
        <v>5.5555555555555552E-2</v>
      </c>
      <c r="R215" s="7">
        <f t="shared" si="89"/>
        <v>7.8662782391950996</v>
      </c>
    </row>
    <row r="216" spans="2:18" x14ac:dyDescent="0.25">
      <c r="E216" s="5">
        <f t="shared" si="80"/>
        <v>85</v>
      </c>
      <c r="F216" s="27">
        <f>D209*3.6</f>
        <v>10.454602878026797</v>
      </c>
      <c r="G216" s="1">
        <v>70</v>
      </c>
      <c r="H216" s="5">
        <f t="shared" si="81"/>
        <v>3.575684774755675</v>
      </c>
      <c r="I216" s="5">
        <f t="shared" si="82"/>
        <v>9.8241131777289006</v>
      </c>
      <c r="J216" s="5">
        <f t="shared" si="83"/>
        <v>88.575684774755672</v>
      </c>
      <c r="K216" s="5">
        <f t="shared" si="84"/>
        <v>9.8241131777289006</v>
      </c>
      <c r="L216" s="5">
        <f t="shared" si="85"/>
        <v>89.118825918240816</v>
      </c>
      <c r="M216" s="5">
        <f t="shared" si="86"/>
        <v>6.3289267612292459</v>
      </c>
      <c r="N216" s="7">
        <f t="shared" si="87"/>
        <v>1.2851011411651885</v>
      </c>
      <c r="O216" s="7">
        <f t="shared" si="88"/>
        <v>7.0851011411651879</v>
      </c>
      <c r="P216" s="4">
        <v>10</v>
      </c>
      <c r="Q216" s="10">
        <f>P216/SUM(P209:P227)</f>
        <v>5.5555555555555552E-2</v>
      </c>
      <c r="R216" s="7">
        <f t="shared" si="89"/>
        <v>7.7883796882303846</v>
      </c>
    </row>
    <row r="217" spans="2:18" x14ac:dyDescent="0.25">
      <c r="E217" s="5">
        <f t="shared" si="80"/>
        <v>85</v>
      </c>
      <c r="F217" s="27">
        <f>D209*3.6</f>
        <v>10.454602878026797</v>
      </c>
      <c r="G217" s="1">
        <v>80</v>
      </c>
      <c r="H217" s="5">
        <f t="shared" si="81"/>
        <v>1.8154227380007995</v>
      </c>
      <c r="I217" s="5">
        <f t="shared" si="82"/>
        <v>10.295773968944534</v>
      </c>
      <c r="J217" s="5">
        <f t="shared" si="83"/>
        <v>86.815422738000805</v>
      </c>
      <c r="K217" s="5">
        <f t="shared" si="84"/>
        <v>10.295773968944534</v>
      </c>
      <c r="L217" s="5">
        <f t="shared" si="85"/>
        <v>87.423798743805364</v>
      </c>
      <c r="M217" s="5">
        <f t="shared" si="86"/>
        <v>6.7633366620620325</v>
      </c>
      <c r="N217" s="7">
        <f t="shared" si="87"/>
        <v>1.4112994619360624</v>
      </c>
      <c r="O217" s="7">
        <f t="shared" si="88"/>
        <v>7.2112994619360622</v>
      </c>
      <c r="P217" s="4">
        <v>10</v>
      </c>
      <c r="Q217" s="10">
        <f>P217/SUM(P209:P227)</f>
        <v>5.5555555555555552E-2</v>
      </c>
      <c r="R217" s="7">
        <f t="shared" si="89"/>
        <v>7.6284275591961288</v>
      </c>
    </row>
    <row r="218" spans="2:18" x14ac:dyDescent="0.25">
      <c r="E218" s="5">
        <f t="shared" si="80"/>
        <v>85</v>
      </c>
      <c r="F218" s="27">
        <f>D209*3.6</f>
        <v>10.454602878026797</v>
      </c>
      <c r="G218" s="1">
        <v>90</v>
      </c>
      <c r="H218" s="5">
        <f t="shared" si="81"/>
        <v>6.4042202813488718E-16</v>
      </c>
      <c r="I218" s="5">
        <f t="shared" si="82"/>
        <v>10.454602878026797</v>
      </c>
      <c r="J218" s="5">
        <f t="shared" si="83"/>
        <v>85</v>
      </c>
      <c r="K218" s="5">
        <f t="shared" si="84"/>
        <v>10.454602878026797</v>
      </c>
      <c r="L218" s="5">
        <f t="shared" si="85"/>
        <v>85.64052032383529</v>
      </c>
      <c r="M218" s="5">
        <f t="shared" si="86"/>
        <v>7.0118964049766328</v>
      </c>
      <c r="N218" s="7">
        <f t="shared" si="87"/>
        <v>1.483167008931797</v>
      </c>
      <c r="O218" s="7">
        <f t="shared" si="88"/>
        <v>7.2831670089317964</v>
      </c>
      <c r="P218" s="4">
        <v>10</v>
      </c>
      <c r="Q218" s="10">
        <f>P218/SUM(P209:P227)</f>
        <v>5.5555555555555552E-2</v>
      </c>
      <c r="R218" s="7">
        <f t="shared" si="89"/>
        <v>7.3933456720960669</v>
      </c>
    </row>
    <row r="219" spans="2:18" x14ac:dyDescent="0.25">
      <c r="E219" s="5">
        <f t="shared" si="80"/>
        <v>85</v>
      </c>
      <c r="F219" s="27">
        <f>D209*3.6</f>
        <v>10.454602878026797</v>
      </c>
      <c r="G219" s="1">
        <v>100</v>
      </c>
      <c r="H219" s="5">
        <f t="shared" si="81"/>
        <v>-1.8154227380007981</v>
      </c>
      <c r="I219" s="5">
        <f t="shared" si="82"/>
        <v>10.295773968944534</v>
      </c>
      <c r="J219" s="5">
        <f t="shared" si="83"/>
        <v>83.184577261999209</v>
      </c>
      <c r="K219" s="5">
        <f t="shared" si="84"/>
        <v>10.295773968944534</v>
      </c>
      <c r="L219" s="5">
        <f t="shared" si="85"/>
        <v>83.819310757588028</v>
      </c>
      <c r="M219" s="5">
        <f t="shared" si="86"/>
        <v>7.0556290620127458</v>
      </c>
      <c r="N219" s="7">
        <f t="shared" si="87"/>
        <v>1.4957662767940376</v>
      </c>
      <c r="O219" s="7">
        <f t="shared" si="88"/>
        <v>7.295766276794037</v>
      </c>
      <c r="P219" s="4">
        <v>10</v>
      </c>
      <c r="Q219" s="10">
        <f>P219/SUM(P209:P227)</f>
        <v>5.5555555555555552E-2</v>
      </c>
      <c r="R219" s="7">
        <f t="shared" si="89"/>
        <v>7.0944908341537154</v>
      </c>
    </row>
    <row r="220" spans="2:18" x14ac:dyDescent="0.25">
      <c r="E220" s="5">
        <f t="shared" si="80"/>
        <v>85</v>
      </c>
      <c r="F220" s="27">
        <f>D209*3.6</f>
        <v>10.454602878026797</v>
      </c>
      <c r="G220" s="1">
        <v>110</v>
      </c>
      <c r="H220" s="5">
        <f t="shared" si="81"/>
        <v>-3.5756847747556737</v>
      </c>
      <c r="I220" s="5">
        <f t="shared" si="82"/>
        <v>9.8241131777289024</v>
      </c>
      <c r="J220" s="5">
        <f t="shared" si="83"/>
        <v>81.424315225244328</v>
      </c>
      <c r="K220" s="5">
        <f t="shared" si="84"/>
        <v>9.8241131777289024</v>
      </c>
      <c r="L220" s="5">
        <f t="shared" si="85"/>
        <v>82.014829815276585</v>
      </c>
      <c r="M220" s="5">
        <f t="shared" si="86"/>
        <v>6.879671115607656</v>
      </c>
      <c r="N220" s="7">
        <f t="shared" si="87"/>
        <v>1.4449848141082626</v>
      </c>
      <c r="O220" s="7">
        <f t="shared" si="88"/>
        <v>7.2449848141082622</v>
      </c>
      <c r="P220" s="4">
        <v>10</v>
      </c>
      <c r="Q220" s="10">
        <f>P220/SUM(P209:P227)</f>
        <v>5.5555555555555552E-2</v>
      </c>
      <c r="R220" s="7">
        <f t="shared" si="89"/>
        <v>6.7450380534792638</v>
      </c>
    </row>
    <row r="221" spans="2:18" x14ac:dyDescent="0.25">
      <c r="E221" s="5">
        <f t="shared" si="80"/>
        <v>85</v>
      </c>
      <c r="F221" s="27">
        <f>D209*3.6</f>
        <v>10.454602878026797</v>
      </c>
      <c r="G221" s="1">
        <v>120</v>
      </c>
      <c r="H221" s="5">
        <f t="shared" si="81"/>
        <v>-5.2273014390133961</v>
      </c>
      <c r="I221" s="5">
        <f t="shared" si="82"/>
        <v>9.0539516788491117</v>
      </c>
      <c r="J221" s="5">
        <f t="shared" si="83"/>
        <v>79.772698560986598</v>
      </c>
      <c r="K221" s="5">
        <f t="shared" si="84"/>
        <v>9.0539516788491117</v>
      </c>
      <c r="L221" s="5">
        <f t="shared" si="85"/>
        <v>80.284852099913394</v>
      </c>
      <c r="M221" s="5">
        <f t="shared" si="86"/>
        <v>6.475183121920824</v>
      </c>
      <c r="N221" s="7">
        <f t="shared" si="87"/>
        <v>1.3276256837423663</v>
      </c>
      <c r="O221" s="7">
        <f t="shared" si="88"/>
        <v>7.1276256837423659</v>
      </c>
      <c r="P221" s="4">
        <v>10</v>
      </c>
      <c r="Q221" s="10">
        <f>P221/SUM(P209:P227)</f>
        <v>5.5555555555555552E-2</v>
      </c>
      <c r="R221" s="7">
        <f t="shared" si="89"/>
        <v>6.3587866822931964</v>
      </c>
    </row>
    <row r="222" spans="2:18" x14ac:dyDescent="0.25">
      <c r="E222" s="5">
        <f t="shared" si="80"/>
        <v>85</v>
      </c>
      <c r="F222" s="27">
        <f>D209*3.6</f>
        <v>10.454602878026797</v>
      </c>
      <c r="G222" s="1">
        <v>130</v>
      </c>
      <c r="H222" s="5">
        <f t="shared" si="81"/>
        <v>-6.7200891941888603</v>
      </c>
      <c r="I222" s="5">
        <f t="shared" si="82"/>
        <v>8.0086904397281025</v>
      </c>
      <c r="J222" s="5">
        <f t="shared" si="83"/>
        <v>78.279910805811141</v>
      </c>
      <c r="K222" s="5">
        <f t="shared" si="84"/>
        <v>8.0086904397281025</v>
      </c>
      <c r="L222" s="5">
        <f t="shared" si="85"/>
        <v>78.688522405272934</v>
      </c>
      <c r="M222" s="5">
        <f t="shared" si="86"/>
        <v>5.8415136044022233</v>
      </c>
      <c r="N222" s="7">
        <f t="shared" si="87"/>
        <v>1.1437243879822683</v>
      </c>
      <c r="O222" s="7">
        <f t="shared" si="88"/>
        <v>6.9437243879822681</v>
      </c>
      <c r="P222" s="4">
        <v>10</v>
      </c>
      <c r="Q222" s="10">
        <f>P222/SUM(P209:P227)</f>
        <v>5.5555555555555552E-2</v>
      </c>
      <c r="R222" s="7">
        <f t="shared" si="89"/>
        <v>5.9508280790987822</v>
      </c>
    </row>
    <row r="223" spans="2:18" x14ac:dyDescent="0.25">
      <c r="E223" s="5">
        <f t="shared" si="80"/>
        <v>85</v>
      </c>
      <c r="F223" s="27">
        <f>D209*3.6</f>
        <v>10.454602878026797</v>
      </c>
      <c r="G223" s="1">
        <v>140</v>
      </c>
      <c r="H223" s="5">
        <f t="shared" si="81"/>
        <v>-8.0086904397281025</v>
      </c>
      <c r="I223" s="5">
        <f t="shared" si="82"/>
        <v>6.7200891941888612</v>
      </c>
      <c r="J223" s="5">
        <f t="shared" si="83"/>
        <v>76.991309560271901</v>
      </c>
      <c r="K223" s="5">
        <f t="shared" si="84"/>
        <v>6.7200891941888612</v>
      </c>
      <c r="L223" s="5">
        <f t="shared" si="85"/>
        <v>77.284030346401252</v>
      </c>
      <c r="M223" s="5">
        <f t="shared" si="86"/>
        <v>4.9883475417736438</v>
      </c>
      <c r="N223" s="7">
        <f t="shared" si="87"/>
        <v>0.90114144050672396</v>
      </c>
      <c r="O223" s="7">
        <f t="shared" si="88"/>
        <v>6.7011414405067242</v>
      </c>
      <c r="P223" s="4">
        <v>10</v>
      </c>
      <c r="Q223" s="10">
        <f>P223/SUM(P209:P227)</f>
        <v>5.5555555555555552E-2</v>
      </c>
      <c r="R223" s="7">
        <f t="shared" si="89"/>
        <v>5.539753722122307</v>
      </c>
    </row>
    <row r="224" spans="2:18" x14ac:dyDescent="0.25">
      <c r="E224" s="5">
        <f t="shared" si="80"/>
        <v>85</v>
      </c>
      <c r="F224" s="27">
        <f>D209*3.6</f>
        <v>10.454602878026797</v>
      </c>
      <c r="G224" s="1">
        <v>150</v>
      </c>
      <c r="H224" s="5">
        <f t="shared" si="81"/>
        <v>-9.0539516788491117</v>
      </c>
      <c r="I224" s="5">
        <f t="shared" si="82"/>
        <v>5.2273014390133978</v>
      </c>
      <c r="J224" s="5">
        <f t="shared" si="83"/>
        <v>75.946048321150883</v>
      </c>
      <c r="K224" s="5">
        <f t="shared" si="84"/>
        <v>5.2273014390133978</v>
      </c>
      <c r="L224" s="5">
        <f t="shared" si="85"/>
        <v>76.125731102780847</v>
      </c>
      <c r="M224" s="5">
        <f t="shared" si="86"/>
        <v>3.9374094897450171</v>
      </c>
      <c r="N224" s="7">
        <f t="shared" si="87"/>
        <v>0.62106114748040064</v>
      </c>
      <c r="O224" s="7">
        <f t="shared" si="88"/>
        <v>6.4210611474804002</v>
      </c>
      <c r="P224" s="4">
        <v>10</v>
      </c>
      <c r="Q224" s="10">
        <f>P224/SUM(P209:P227)</f>
        <v>5.5555555555555552E-2</v>
      </c>
      <c r="R224" s="7">
        <f t="shared" si="89"/>
        <v>5.1502926523233015</v>
      </c>
    </row>
    <row r="225" spans="2:18" x14ac:dyDescent="0.25">
      <c r="E225" s="5">
        <f t="shared" si="80"/>
        <v>85</v>
      </c>
      <c r="F225" s="27">
        <f>D209*3.6</f>
        <v>10.454602878026797</v>
      </c>
      <c r="G225" s="1">
        <v>160</v>
      </c>
      <c r="H225" s="5">
        <f t="shared" si="81"/>
        <v>-9.8241131777289006</v>
      </c>
      <c r="I225" s="5">
        <f t="shared" si="82"/>
        <v>3.5756847747556755</v>
      </c>
      <c r="J225" s="5">
        <f t="shared" si="83"/>
        <v>75.175886822271096</v>
      </c>
      <c r="K225" s="5">
        <f t="shared" si="84"/>
        <v>3.5756847747556755</v>
      </c>
      <c r="L225" s="5">
        <f t="shared" si="85"/>
        <v>75.260876164999118</v>
      </c>
      <c r="M225" s="5">
        <f t="shared" si="86"/>
        <v>2.7231784928062792</v>
      </c>
      <c r="N225" s="7">
        <f t="shared" si="87"/>
        <v>0.34148258861254349</v>
      </c>
      <c r="O225" s="7">
        <f t="shared" si="88"/>
        <v>6.1414825886125435</v>
      </c>
      <c r="P225" s="4">
        <v>10</v>
      </c>
      <c r="Q225" s="10">
        <f>P225/SUM(P209:P227)</f>
        <v>5.5555555555555552E-2</v>
      </c>
      <c r="R225" s="7">
        <f t="shared" si="89"/>
        <v>4.814751901971924</v>
      </c>
    </row>
    <row r="226" spans="2:18" x14ac:dyDescent="0.25">
      <c r="E226" s="5">
        <f t="shared" si="80"/>
        <v>85</v>
      </c>
      <c r="F226" s="27">
        <f>D209*3.6</f>
        <v>10.454602878026797</v>
      </c>
      <c r="G226" s="1">
        <v>170</v>
      </c>
      <c r="H226" s="5">
        <f t="shared" si="81"/>
        <v>-10.295773968944534</v>
      </c>
      <c r="I226" s="5">
        <f t="shared" si="82"/>
        <v>1.8154227380007979</v>
      </c>
      <c r="J226" s="5">
        <f t="shared" si="83"/>
        <v>74.70422603105547</v>
      </c>
      <c r="K226" s="5">
        <f t="shared" si="84"/>
        <v>1.8154227380007979</v>
      </c>
      <c r="L226" s="5">
        <f t="shared" si="85"/>
        <v>74.726281498657997</v>
      </c>
      <c r="M226" s="5">
        <f t="shared" si="86"/>
        <v>1.3920978468480671</v>
      </c>
      <c r="N226" s="7">
        <f t="shared" si="87"/>
        <v>0.11517584632791367</v>
      </c>
      <c r="O226" s="7">
        <f t="shared" si="88"/>
        <v>5.9151758463279132</v>
      </c>
      <c r="P226" s="4">
        <v>10</v>
      </c>
      <c r="Q226" s="10">
        <f>P226/SUM(P209:P227)</f>
        <v>5.5555555555555552E-2</v>
      </c>
      <c r="R226" s="7">
        <f t="shared" si="89"/>
        <v>4.5716876610585304</v>
      </c>
    </row>
    <row r="227" spans="2:18" x14ac:dyDescent="0.25">
      <c r="E227" s="5">
        <f t="shared" si="80"/>
        <v>85</v>
      </c>
      <c r="F227" s="27">
        <f>D209*3.6</f>
        <v>10.454602878026797</v>
      </c>
      <c r="G227" s="1">
        <v>180</v>
      </c>
      <c r="H227" s="5">
        <f t="shared" si="81"/>
        <v>-10.454602878026797</v>
      </c>
      <c r="I227" s="5">
        <f t="shared" si="82"/>
        <v>1.2808440562697744E-15</v>
      </c>
      <c r="J227" s="5">
        <f t="shared" si="83"/>
        <v>74.545397121973195</v>
      </c>
      <c r="K227" s="5">
        <f t="shared" si="84"/>
        <v>1.2808440562697744E-15</v>
      </c>
      <c r="L227" s="5">
        <f t="shared" si="85"/>
        <v>74.545397121973195</v>
      </c>
      <c r="M227" s="5">
        <f t="shared" si="86"/>
        <v>9.8445995959478585E-16</v>
      </c>
      <c r="N227" s="7">
        <f t="shared" si="87"/>
        <v>2.9575146106146595E-17</v>
      </c>
      <c r="O227" s="7">
        <f t="shared" si="88"/>
        <v>5.8</v>
      </c>
      <c r="P227" s="4">
        <v>5</v>
      </c>
      <c r="Q227" s="10">
        <f>P227/SUM(P209:P227)</f>
        <v>2.7777777777777776E-2</v>
      </c>
      <c r="R227" s="7">
        <f t="shared" si="89"/>
        <v>4.4609957295531624</v>
      </c>
    </row>
    <row r="228" spans="2:18" x14ac:dyDescent="0.25">
      <c r="R228" s="7">
        <f>SUMPRODUCT(Q209:Q227,R209:R227)</f>
        <v>6.7231079348499403</v>
      </c>
    </row>
    <row r="230" spans="2:18" ht="45" x14ac:dyDescent="0.25">
      <c r="B230" s="2" t="s">
        <v>38</v>
      </c>
      <c r="C230" s="2" t="s">
        <v>38</v>
      </c>
      <c r="D230" s="2" t="s">
        <v>39</v>
      </c>
      <c r="E230" s="2" t="s">
        <v>5</v>
      </c>
      <c r="F230" s="2" t="s">
        <v>3</v>
      </c>
      <c r="G230" s="2" t="s">
        <v>7</v>
      </c>
      <c r="H230" s="6" t="s">
        <v>11</v>
      </c>
      <c r="I230" s="6" t="s">
        <v>12</v>
      </c>
      <c r="J230" s="2" t="s">
        <v>9</v>
      </c>
      <c r="K230" s="2" t="s">
        <v>10</v>
      </c>
      <c r="L230" s="2" t="s">
        <v>8</v>
      </c>
      <c r="M230" s="2" t="s">
        <v>1</v>
      </c>
      <c r="N230" s="2" t="s">
        <v>17</v>
      </c>
      <c r="O230" s="2" t="s">
        <v>28</v>
      </c>
      <c r="P230" s="2" t="s">
        <v>14</v>
      </c>
      <c r="Q230" s="2" t="s">
        <v>14</v>
      </c>
      <c r="R230" s="6" t="s">
        <v>27</v>
      </c>
    </row>
    <row r="231" spans="2:18" x14ac:dyDescent="0.25">
      <c r="B231" s="3" t="s">
        <v>13</v>
      </c>
      <c r="C231" s="3" t="s">
        <v>36</v>
      </c>
      <c r="D231" s="3" t="s">
        <v>4</v>
      </c>
      <c r="E231" s="3" t="s">
        <v>6</v>
      </c>
      <c r="F231" s="3" t="s">
        <v>6</v>
      </c>
      <c r="G231" s="3" t="s">
        <v>2</v>
      </c>
      <c r="H231" s="3" t="s">
        <v>6</v>
      </c>
      <c r="I231" s="3" t="s">
        <v>6</v>
      </c>
      <c r="J231" s="3" t="s">
        <v>6</v>
      </c>
      <c r="K231" s="3" t="s">
        <v>6</v>
      </c>
      <c r="L231" s="3" t="s">
        <v>6</v>
      </c>
      <c r="M231" s="3" t="s">
        <v>2</v>
      </c>
      <c r="N231" s="3" t="s">
        <v>25</v>
      </c>
      <c r="O231" s="3" t="s">
        <v>25</v>
      </c>
      <c r="P231" s="3" t="s">
        <v>2</v>
      </c>
      <c r="Q231" s="3" t="s">
        <v>13</v>
      </c>
      <c r="R231" s="3" t="s">
        <v>25</v>
      </c>
    </row>
    <row r="232" spans="2:18" x14ac:dyDescent="0.25">
      <c r="B232" s="29">
        <f>B209+10%</f>
        <v>0.94999999999999984</v>
      </c>
      <c r="C232" s="9">
        <f>B232*$H$4</f>
        <v>3.7999999999999994</v>
      </c>
      <c r="D232" s="26">
        <f>$F$4*(C232/$G$4)^0.2</f>
        <v>2.9693813450609654</v>
      </c>
      <c r="E232" s="5">
        <f t="shared" ref="E232:E250" si="90">$M$4</f>
        <v>85</v>
      </c>
      <c r="F232" s="27">
        <f>D232*3.6</f>
        <v>10.689772842219476</v>
      </c>
      <c r="G232" s="1">
        <v>0</v>
      </c>
      <c r="H232" s="5">
        <f>$F232*COS($G232*PI()/180)</f>
        <v>10.689772842219476</v>
      </c>
      <c r="I232" s="5">
        <f>$F232*SIN($G232*PI()/180)</f>
        <v>0</v>
      </c>
      <c r="J232" s="5">
        <f>E232+H232</f>
        <v>95.689772842219469</v>
      </c>
      <c r="K232" s="5">
        <f>I232</f>
        <v>0</v>
      </c>
      <c r="L232" s="5">
        <f>SQRT(J232^2+K232^2)</f>
        <v>95.689772842219469</v>
      </c>
      <c r="M232" s="5">
        <f>ATAN(K232/J232)*180/PI()</f>
        <v>0</v>
      </c>
      <c r="N232" s="7">
        <f>$K$2*M232+$K$3*M232*M232+$K$4*M232*M232*M232</f>
        <v>0</v>
      </c>
      <c r="O232" s="7">
        <f>N232+$E$4</f>
        <v>5.8</v>
      </c>
      <c r="P232" s="4">
        <v>5</v>
      </c>
      <c r="Q232" s="10">
        <f>P232/SUM(P232:P250)</f>
        <v>2.7777777777777776E-2</v>
      </c>
      <c r="R232" s="7">
        <f>O232*(L232^2/E232^2)</f>
        <v>7.3505729043950545</v>
      </c>
    </row>
    <row r="233" spans="2:18" x14ac:dyDescent="0.25">
      <c r="E233" s="5">
        <f t="shared" si="90"/>
        <v>85</v>
      </c>
      <c r="F233" s="27">
        <f>D232*3.6</f>
        <v>10.689772842219476</v>
      </c>
      <c r="G233" s="1">
        <v>10</v>
      </c>
      <c r="H233" s="5">
        <f t="shared" ref="H233:H250" si="91">$F233*COS($G233*PI()/180)</f>
        <v>10.527371172957087</v>
      </c>
      <c r="I233" s="5">
        <f t="shared" ref="I233:I250" si="92">$F233*SIN($G233*PI()/180)</f>
        <v>1.8562595737248544</v>
      </c>
      <c r="J233" s="5">
        <f t="shared" ref="J233:J250" si="93">E233+H233</f>
        <v>95.527371172957089</v>
      </c>
      <c r="K233" s="5">
        <f t="shared" ref="K233:K250" si="94">I233</f>
        <v>1.8562595737248544</v>
      </c>
      <c r="L233" s="5">
        <f t="shared" ref="L233:L250" si="95">SQRT(J233^2+K233^2)</f>
        <v>95.54540461383246</v>
      </c>
      <c r="M233" s="5">
        <f t="shared" ref="M233:M250" si="96">ATAN(K233/J233)*180/PI()</f>
        <v>1.1132145126739565</v>
      </c>
      <c r="N233" s="7">
        <f t="shared" ref="N233:N250" si="97">$K$2*M233+$K$3*M233*M233+$K$4*M233*M233*M233</f>
        <v>8.1087081238075606E-2</v>
      </c>
      <c r="O233" s="7">
        <f t="shared" ref="O233:O250" si="98">N233+$E$4</f>
        <v>5.8810870812380758</v>
      </c>
      <c r="P233" s="4">
        <v>10</v>
      </c>
      <c r="Q233" s="10">
        <f>P233/SUM(P232:P250)</f>
        <v>5.5555555555555552E-2</v>
      </c>
      <c r="R233" s="7">
        <f t="shared" ref="R233:R250" si="99">O233*(L233^2/E233^2)</f>
        <v>7.4308649160088756</v>
      </c>
    </row>
    <row r="234" spans="2:18" x14ac:dyDescent="0.25">
      <c r="E234" s="5">
        <f t="shared" si="90"/>
        <v>85</v>
      </c>
      <c r="F234" s="27">
        <f>D232*3.6</f>
        <v>10.689772842219476</v>
      </c>
      <c r="G234" s="1">
        <v>20</v>
      </c>
      <c r="H234" s="5">
        <f t="shared" si="91"/>
        <v>10.045100657711249</v>
      </c>
      <c r="I234" s="5">
        <f t="shared" si="92"/>
        <v>3.6561176396147461</v>
      </c>
      <c r="J234" s="5">
        <f t="shared" si="93"/>
        <v>95.045100657711245</v>
      </c>
      <c r="K234" s="5">
        <f t="shared" si="94"/>
        <v>3.6561176396147461</v>
      </c>
      <c r="L234" s="5">
        <f t="shared" si="95"/>
        <v>95.115394943348491</v>
      </c>
      <c r="M234" s="5">
        <f t="shared" si="96"/>
        <v>2.2029213085316885</v>
      </c>
      <c r="N234" s="7">
        <f t="shared" si="97"/>
        <v>0.24148873302002016</v>
      </c>
      <c r="O234" s="7">
        <f t="shared" si="98"/>
        <v>6.04148873302002</v>
      </c>
      <c r="P234" s="4">
        <v>10</v>
      </c>
      <c r="Q234" s="10">
        <f>P234/SUM(P232:P250)</f>
        <v>5.5555555555555552E-2</v>
      </c>
      <c r="R234" s="7">
        <f t="shared" si="99"/>
        <v>7.5649793967396066</v>
      </c>
    </row>
    <row r="235" spans="2:18" x14ac:dyDescent="0.25">
      <c r="E235" s="5">
        <f t="shared" si="90"/>
        <v>85</v>
      </c>
      <c r="F235" s="27">
        <f>D232*3.6</f>
        <v>10.689772842219476</v>
      </c>
      <c r="G235" s="1">
        <v>30</v>
      </c>
      <c r="H235" s="5">
        <f t="shared" si="91"/>
        <v>9.2576148420470492</v>
      </c>
      <c r="I235" s="5">
        <f t="shared" si="92"/>
        <v>5.3448864211097371</v>
      </c>
      <c r="J235" s="5">
        <f t="shared" si="93"/>
        <v>94.257614842047047</v>
      </c>
      <c r="K235" s="5">
        <f t="shared" si="94"/>
        <v>5.3448864211097371</v>
      </c>
      <c r="L235" s="5">
        <f t="shared" si="95"/>
        <v>94.409034348235181</v>
      </c>
      <c r="M235" s="5">
        <f t="shared" si="96"/>
        <v>3.2454866585531383</v>
      </c>
      <c r="N235" s="7">
        <f t="shared" si="97"/>
        <v>0.45461916333960872</v>
      </c>
      <c r="O235" s="7">
        <f t="shared" si="98"/>
        <v>6.2546191633396084</v>
      </c>
      <c r="P235" s="4">
        <v>10</v>
      </c>
      <c r="Q235" s="10">
        <f>P235/SUM(P232:P250)</f>
        <v>5.5555555555555552E-2</v>
      </c>
      <c r="R235" s="7">
        <f t="shared" si="99"/>
        <v>7.7159628993316973</v>
      </c>
    </row>
    <row r="236" spans="2:18" x14ac:dyDescent="0.25">
      <c r="E236" s="5">
        <f t="shared" si="90"/>
        <v>85</v>
      </c>
      <c r="F236" s="27">
        <f>D232*3.6</f>
        <v>10.689772842219476</v>
      </c>
      <c r="G236" s="1">
        <v>40</v>
      </c>
      <c r="H236" s="5">
        <f t="shared" si="91"/>
        <v>8.188841083986393</v>
      </c>
      <c r="I236" s="5">
        <f t="shared" si="92"/>
        <v>6.8712535333423395</v>
      </c>
      <c r="J236" s="5">
        <f t="shared" si="93"/>
        <v>93.188841083986389</v>
      </c>
      <c r="K236" s="5">
        <f t="shared" si="94"/>
        <v>6.8712535333423395</v>
      </c>
      <c r="L236" s="5">
        <f t="shared" si="95"/>
        <v>93.441822690356062</v>
      </c>
      <c r="M236" s="5">
        <f t="shared" si="96"/>
        <v>4.2170571263975738</v>
      </c>
      <c r="N236" s="7">
        <f t="shared" si="97"/>
        <v>0.69282290840063365</v>
      </c>
      <c r="O236" s="7">
        <f t="shared" si="98"/>
        <v>6.4928229084006333</v>
      </c>
      <c r="P236" s="4">
        <v>10</v>
      </c>
      <c r="Q236" s="10">
        <f>P236/SUM(P232:P250)</f>
        <v>5.5555555555555552E-2</v>
      </c>
      <c r="R236" s="7">
        <f t="shared" si="99"/>
        <v>7.8465420909900487</v>
      </c>
    </row>
    <row r="237" spans="2:18" x14ac:dyDescent="0.25">
      <c r="E237" s="5">
        <f t="shared" si="90"/>
        <v>85</v>
      </c>
      <c r="F237" s="27">
        <f>D232*3.6</f>
        <v>10.689772842219476</v>
      </c>
      <c r="G237" s="1">
        <v>50</v>
      </c>
      <c r="H237" s="5">
        <f t="shared" si="91"/>
        <v>6.8712535333423412</v>
      </c>
      <c r="I237" s="5">
        <f t="shared" si="92"/>
        <v>8.188841083986393</v>
      </c>
      <c r="J237" s="5">
        <f t="shared" si="93"/>
        <v>91.87125353334234</v>
      </c>
      <c r="K237" s="5">
        <f t="shared" si="94"/>
        <v>8.188841083986393</v>
      </c>
      <c r="L237" s="5">
        <f t="shared" si="95"/>
        <v>92.235483107567944</v>
      </c>
      <c r="M237" s="5">
        <f t="shared" si="96"/>
        <v>5.0935343495230621</v>
      </c>
      <c r="N237" s="7">
        <f t="shared" si="97"/>
        <v>0.93050659355167298</v>
      </c>
      <c r="O237" s="7">
        <f t="shared" si="98"/>
        <v>6.7305065935516728</v>
      </c>
      <c r="P237" s="4">
        <v>10</v>
      </c>
      <c r="Q237" s="10">
        <f>P237/SUM(P232:P250)</f>
        <v>5.5555555555555552E-2</v>
      </c>
      <c r="R237" s="7">
        <f t="shared" si="99"/>
        <v>7.9251219960902599</v>
      </c>
    </row>
    <row r="238" spans="2:18" x14ac:dyDescent="0.25">
      <c r="E238" s="5">
        <f t="shared" si="90"/>
        <v>85</v>
      </c>
      <c r="F238" s="27">
        <f>D232*3.6</f>
        <v>10.689772842219476</v>
      </c>
      <c r="G238" s="1">
        <v>60</v>
      </c>
      <c r="H238" s="5">
        <f t="shared" si="91"/>
        <v>5.3448864211097389</v>
      </c>
      <c r="I238" s="5">
        <f t="shared" si="92"/>
        <v>9.2576148420470474</v>
      </c>
      <c r="J238" s="5">
        <f t="shared" si="93"/>
        <v>90.344886421109734</v>
      </c>
      <c r="K238" s="5">
        <f t="shared" si="94"/>
        <v>9.2576148420470474</v>
      </c>
      <c r="L238" s="5">
        <f t="shared" si="95"/>
        <v>90.817960420871088</v>
      </c>
      <c r="M238" s="5">
        <f t="shared" si="96"/>
        <v>5.8506618713243324</v>
      </c>
      <c r="N238" s="7">
        <f t="shared" si="97"/>
        <v>1.1463672500382733</v>
      </c>
      <c r="O238" s="7">
        <f t="shared" si="98"/>
        <v>6.9463672500382732</v>
      </c>
      <c r="P238" s="4">
        <v>10</v>
      </c>
      <c r="Q238" s="10">
        <f>P238/SUM(P232:P250)</f>
        <v>5.5555555555555552E-2</v>
      </c>
      <c r="R238" s="7">
        <f t="shared" si="99"/>
        <v>7.9298208834407315</v>
      </c>
    </row>
    <row r="239" spans="2:18" x14ac:dyDescent="0.25">
      <c r="E239" s="5">
        <f t="shared" si="90"/>
        <v>85</v>
      </c>
      <c r="F239" s="27">
        <f>D232*3.6</f>
        <v>10.689772842219476</v>
      </c>
      <c r="G239" s="1">
        <v>70</v>
      </c>
      <c r="H239" s="5">
        <f t="shared" si="91"/>
        <v>3.6561176396147474</v>
      </c>
      <c r="I239" s="5">
        <f t="shared" si="92"/>
        <v>10.045100657711247</v>
      </c>
      <c r="J239" s="5">
        <f t="shared" si="93"/>
        <v>88.656117639614749</v>
      </c>
      <c r="K239" s="5">
        <f t="shared" si="94"/>
        <v>10.045100657711247</v>
      </c>
      <c r="L239" s="5">
        <f t="shared" si="95"/>
        <v>89.223378338598906</v>
      </c>
      <c r="M239" s="5">
        <f t="shared" si="96"/>
        <v>6.4642777746856623</v>
      </c>
      <c r="N239" s="7">
        <f t="shared" si="97"/>
        <v>1.3244552479444387</v>
      </c>
      <c r="O239" s="7">
        <f t="shared" si="98"/>
        <v>7.1244552479444385</v>
      </c>
      <c r="P239" s="4">
        <v>10</v>
      </c>
      <c r="Q239" s="10">
        <f>P239/SUM(P232:P250)</f>
        <v>5.5555555555555552E-2</v>
      </c>
      <c r="R239" s="7">
        <f t="shared" si="99"/>
        <v>7.8500267726021198</v>
      </c>
    </row>
    <row r="240" spans="2:18" x14ac:dyDescent="0.25">
      <c r="E240" s="5">
        <f t="shared" si="90"/>
        <v>85</v>
      </c>
      <c r="F240" s="27">
        <f>D232*3.6</f>
        <v>10.689772842219476</v>
      </c>
      <c r="G240" s="1">
        <v>80</v>
      </c>
      <c r="H240" s="5">
        <f t="shared" si="91"/>
        <v>1.8562595737248553</v>
      </c>
      <c r="I240" s="5">
        <f t="shared" si="92"/>
        <v>10.527371172957087</v>
      </c>
      <c r="J240" s="5">
        <f t="shared" si="93"/>
        <v>86.856259573724856</v>
      </c>
      <c r="K240" s="5">
        <f t="shared" si="94"/>
        <v>10.527371172957087</v>
      </c>
      <c r="L240" s="5">
        <f t="shared" si="95"/>
        <v>87.491916032005378</v>
      </c>
      <c r="M240" s="5">
        <f t="shared" si="96"/>
        <v>6.910797856899916</v>
      </c>
      <c r="N240" s="7">
        <f t="shared" si="97"/>
        <v>1.4539841540045748</v>
      </c>
      <c r="O240" s="7">
        <f t="shared" si="98"/>
        <v>7.2539841540045744</v>
      </c>
      <c r="P240" s="4">
        <v>10</v>
      </c>
      <c r="Q240" s="10">
        <f>P240/SUM(P232:P250)</f>
        <v>5.5555555555555552E-2</v>
      </c>
      <c r="R240" s="7">
        <f t="shared" si="99"/>
        <v>7.6855438729959538</v>
      </c>
    </row>
    <row r="241" spans="5:18" x14ac:dyDescent="0.25">
      <c r="E241" s="5">
        <f t="shared" si="90"/>
        <v>85</v>
      </c>
      <c r="F241" s="27">
        <f>D232*3.6</f>
        <v>10.689772842219476</v>
      </c>
      <c r="G241" s="1">
        <v>90</v>
      </c>
      <c r="H241" s="5">
        <f t="shared" si="91"/>
        <v>6.5482793404846593E-16</v>
      </c>
      <c r="I241" s="5">
        <f t="shared" si="92"/>
        <v>10.689772842219476</v>
      </c>
      <c r="J241" s="5">
        <f t="shared" si="93"/>
        <v>85</v>
      </c>
      <c r="K241" s="5">
        <f t="shared" si="94"/>
        <v>10.689772842219476</v>
      </c>
      <c r="L241" s="5">
        <f t="shared" si="95"/>
        <v>85.669546767904947</v>
      </c>
      <c r="M241" s="5">
        <f t="shared" si="96"/>
        <v>7.16800189680907</v>
      </c>
      <c r="N241" s="7">
        <f t="shared" si="97"/>
        <v>1.5280631639586977</v>
      </c>
      <c r="O241" s="7">
        <f t="shared" si="98"/>
        <v>7.3280631639586975</v>
      </c>
      <c r="P241" s="4">
        <v>10</v>
      </c>
      <c r="Q241" s="10">
        <f>P241/SUM(P232:P250)</f>
        <v>5.5555555555555552E-2</v>
      </c>
      <c r="R241" s="7">
        <f t="shared" si="99"/>
        <v>7.4439644635563518</v>
      </c>
    </row>
    <row r="242" spans="5:18" x14ac:dyDescent="0.25">
      <c r="E242" s="5">
        <f t="shared" si="90"/>
        <v>85</v>
      </c>
      <c r="F242" s="27">
        <f>D232*3.6</f>
        <v>10.689772842219476</v>
      </c>
      <c r="G242" s="1">
        <v>100</v>
      </c>
      <c r="H242" s="5">
        <f t="shared" si="91"/>
        <v>-1.8562595737248542</v>
      </c>
      <c r="I242" s="5">
        <f t="shared" si="92"/>
        <v>10.527371172957087</v>
      </c>
      <c r="J242" s="5">
        <f t="shared" si="93"/>
        <v>83.143740426275144</v>
      </c>
      <c r="K242" s="5">
        <f t="shared" si="94"/>
        <v>10.527371172957087</v>
      </c>
      <c r="L242" s="5">
        <f t="shared" si="95"/>
        <v>83.807560016295824</v>
      </c>
      <c r="M242" s="5">
        <f t="shared" si="96"/>
        <v>7.2161930537570909</v>
      </c>
      <c r="N242" s="7">
        <f t="shared" si="97"/>
        <v>1.5418761763975279</v>
      </c>
      <c r="O242" s="7">
        <f t="shared" si="98"/>
        <v>7.3418761763975278</v>
      </c>
      <c r="P242" s="4">
        <v>10</v>
      </c>
      <c r="Q242" s="10">
        <f>P242/SUM(P232:P250)</f>
        <v>5.5555555555555552E-2</v>
      </c>
      <c r="R242" s="7">
        <f t="shared" si="99"/>
        <v>7.1373270510878992</v>
      </c>
    </row>
    <row r="243" spans="5:18" x14ac:dyDescent="0.25">
      <c r="E243" s="5">
        <f t="shared" si="90"/>
        <v>85</v>
      </c>
      <c r="F243" s="27">
        <f>D232*3.6</f>
        <v>10.689772842219476</v>
      </c>
      <c r="G243" s="1">
        <v>110</v>
      </c>
      <c r="H243" s="5">
        <f t="shared" si="91"/>
        <v>-3.6561176396147461</v>
      </c>
      <c r="I243" s="5">
        <f t="shared" si="92"/>
        <v>10.045100657711249</v>
      </c>
      <c r="J243" s="5">
        <f t="shared" si="93"/>
        <v>81.343882360385251</v>
      </c>
      <c r="K243" s="5">
        <f t="shared" si="94"/>
        <v>10.045100657711249</v>
      </c>
      <c r="L243" s="5">
        <f t="shared" si="95"/>
        <v>81.961766969018825</v>
      </c>
      <c r="M243" s="5">
        <f t="shared" si="96"/>
        <v>7.0397765569894988</v>
      </c>
      <c r="N243" s="7">
        <f t="shared" si="97"/>
        <v>1.491201040642042</v>
      </c>
      <c r="O243" s="7">
        <f t="shared" si="98"/>
        <v>7.2912010406420418</v>
      </c>
      <c r="P243" s="4">
        <v>10</v>
      </c>
      <c r="Q243" s="10">
        <f>P243/SUM(P232:P250)</f>
        <v>5.5555555555555552E-2</v>
      </c>
      <c r="R243" s="7">
        <f t="shared" si="99"/>
        <v>6.7792842964694362</v>
      </c>
    </row>
    <row r="244" spans="5:18" x14ac:dyDescent="0.25">
      <c r="E244" s="5">
        <f t="shared" si="90"/>
        <v>85</v>
      </c>
      <c r="F244" s="27">
        <f>D232*3.6</f>
        <v>10.689772842219476</v>
      </c>
      <c r="G244" s="1">
        <v>120</v>
      </c>
      <c r="H244" s="5">
        <f t="shared" si="91"/>
        <v>-5.3448864211097353</v>
      </c>
      <c r="I244" s="5">
        <f t="shared" si="92"/>
        <v>9.2576148420470492</v>
      </c>
      <c r="J244" s="5">
        <f t="shared" si="93"/>
        <v>79.655113578890266</v>
      </c>
      <c r="K244" s="5">
        <f t="shared" si="94"/>
        <v>9.2576148420470492</v>
      </c>
      <c r="L244" s="5">
        <f t="shared" si="95"/>
        <v>80.191274786161102</v>
      </c>
      <c r="M244" s="5">
        <f t="shared" si="96"/>
        <v>6.6292445208572506</v>
      </c>
      <c r="N244" s="7">
        <f t="shared" si="97"/>
        <v>1.3723929160924444</v>
      </c>
      <c r="O244" s="7">
        <f t="shared" si="98"/>
        <v>7.172392916092444</v>
      </c>
      <c r="P244" s="4">
        <v>10</v>
      </c>
      <c r="Q244" s="10">
        <f>P244/SUM(P232:P250)</f>
        <v>5.5555555555555552E-2</v>
      </c>
      <c r="R244" s="7">
        <f t="shared" si="99"/>
        <v>6.3838174034435164</v>
      </c>
    </row>
    <row r="245" spans="5:18" x14ac:dyDescent="0.25">
      <c r="E245" s="5">
        <f t="shared" si="90"/>
        <v>85</v>
      </c>
      <c r="F245" s="27">
        <f>D232*3.6</f>
        <v>10.689772842219476</v>
      </c>
      <c r="G245" s="1">
        <v>130</v>
      </c>
      <c r="H245" s="5">
        <f t="shared" si="91"/>
        <v>-6.8712535333423412</v>
      </c>
      <c r="I245" s="5">
        <f t="shared" si="92"/>
        <v>8.188841083986393</v>
      </c>
      <c r="J245" s="5">
        <f t="shared" si="93"/>
        <v>78.12874646665766</v>
      </c>
      <c r="K245" s="5">
        <f t="shared" si="94"/>
        <v>8.188841083986393</v>
      </c>
      <c r="L245" s="5">
        <f t="shared" si="95"/>
        <v>78.556719271810579</v>
      </c>
      <c r="M245" s="5">
        <f t="shared" si="96"/>
        <v>5.9834465100310137</v>
      </c>
      <c r="N245" s="7">
        <f t="shared" si="97"/>
        <v>1.1847873876902923</v>
      </c>
      <c r="O245" s="7">
        <f t="shared" si="98"/>
        <v>6.9847873876902922</v>
      </c>
      <c r="P245" s="4">
        <v>10</v>
      </c>
      <c r="Q245" s="10">
        <f>P245/SUM(P232:P250)</f>
        <v>5.5555555555555552E-2</v>
      </c>
      <c r="R245" s="7">
        <f t="shared" si="99"/>
        <v>5.9659830536917422</v>
      </c>
    </row>
    <row r="246" spans="5:18" x14ac:dyDescent="0.25">
      <c r="E246" s="5">
        <f t="shared" si="90"/>
        <v>85</v>
      </c>
      <c r="F246" s="27">
        <f>D232*3.6</f>
        <v>10.689772842219476</v>
      </c>
      <c r="G246" s="1">
        <v>140</v>
      </c>
      <c r="H246" s="5">
        <f t="shared" si="91"/>
        <v>-8.188841083986393</v>
      </c>
      <c r="I246" s="5">
        <f t="shared" si="92"/>
        <v>6.8712535333423421</v>
      </c>
      <c r="J246" s="5">
        <f t="shared" si="93"/>
        <v>76.811158916013611</v>
      </c>
      <c r="K246" s="5">
        <f t="shared" si="94"/>
        <v>6.8712535333423421</v>
      </c>
      <c r="L246" s="5">
        <f t="shared" si="95"/>
        <v>77.117885468551108</v>
      </c>
      <c r="M246" s="5">
        <f t="shared" si="96"/>
        <v>5.1118701260104276</v>
      </c>
      <c r="N246" s="7">
        <f t="shared" si="97"/>
        <v>0.93564456677141394</v>
      </c>
      <c r="O246" s="7">
        <f t="shared" si="98"/>
        <v>6.7356445667714135</v>
      </c>
      <c r="P246" s="4">
        <v>10</v>
      </c>
      <c r="Q246" s="10">
        <f>P246/SUM(P232:P250)</f>
        <v>5.5555555555555552E-2</v>
      </c>
      <c r="R246" s="7">
        <f t="shared" si="99"/>
        <v>5.5443614633018079</v>
      </c>
    </row>
    <row r="247" spans="5:18" x14ac:dyDescent="0.25">
      <c r="E247" s="5">
        <f t="shared" si="90"/>
        <v>85</v>
      </c>
      <c r="F247" s="27">
        <f>D232*3.6</f>
        <v>10.689772842219476</v>
      </c>
      <c r="G247" s="1">
        <v>150</v>
      </c>
      <c r="H247" s="5">
        <f t="shared" si="91"/>
        <v>-9.2576148420470492</v>
      </c>
      <c r="I247" s="5">
        <f t="shared" si="92"/>
        <v>5.3448864211097371</v>
      </c>
      <c r="J247" s="5">
        <f t="shared" si="93"/>
        <v>75.742385157952953</v>
      </c>
      <c r="K247" s="5">
        <f t="shared" si="94"/>
        <v>5.3448864211097371</v>
      </c>
      <c r="L247" s="5">
        <f t="shared" si="95"/>
        <v>75.930736334308349</v>
      </c>
      <c r="M247" s="5">
        <f t="shared" si="96"/>
        <v>4.0364800328695232</v>
      </c>
      <c r="N247" s="7">
        <f t="shared" si="97"/>
        <v>0.64621845909980291</v>
      </c>
      <c r="O247" s="7">
        <f t="shared" si="98"/>
        <v>6.4462184590998026</v>
      </c>
      <c r="P247" s="4">
        <v>10</v>
      </c>
      <c r="Q247" s="10">
        <f>P247/SUM(P232:P250)</f>
        <v>5.5555555555555552E-2</v>
      </c>
      <c r="R247" s="7">
        <f t="shared" si="99"/>
        <v>5.1440169494417027</v>
      </c>
    </row>
    <row r="248" spans="5:18" x14ac:dyDescent="0.25">
      <c r="E248" s="5">
        <f t="shared" si="90"/>
        <v>85</v>
      </c>
      <c r="F248" s="27">
        <f>D232*3.6</f>
        <v>10.689772842219476</v>
      </c>
      <c r="G248" s="1">
        <v>160</v>
      </c>
      <c r="H248" s="5">
        <f t="shared" si="91"/>
        <v>-10.045100657711247</v>
      </c>
      <c r="I248" s="5">
        <f t="shared" si="92"/>
        <v>3.6561176396147479</v>
      </c>
      <c r="J248" s="5">
        <f t="shared" si="93"/>
        <v>74.954899342288755</v>
      </c>
      <c r="K248" s="5">
        <f t="shared" si="94"/>
        <v>3.6561176396147479</v>
      </c>
      <c r="L248" s="5">
        <f t="shared" si="95"/>
        <v>75.044014628798621</v>
      </c>
      <c r="M248" s="5">
        <f t="shared" si="96"/>
        <v>2.7925354245812302</v>
      </c>
      <c r="N248" s="7">
        <f t="shared" si="97"/>
        <v>0.35580988798381991</v>
      </c>
      <c r="O248" s="7">
        <f t="shared" si="98"/>
        <v>6.1558098879838195</v>
      </c>
      <c r="P248" s="4">
        <v>10</v>
      </c>
      <c r="Q248" s="10">
        <f>P248/SUM(P232:P250)</f>
        <v>5.5555555555555552E-2</v>
      </c>
      <c r="R248" s="7">
        <f t="shared" si="99"/>
        <v>4.7982123735029765</v>
      </c>
    </row>
    <row r="249" spans="5:18" x14ac:dyDescent="0.25">
      <c r="E249" s="5">
        <f t="shared" si="90"/>
        <v>85</v>
      </c>
      <c r="F249" s="27">
        <f>D232*3.6</f>
        <v>10.689772842219476</v>
      </c>
      <c r="G249" s="1">
        <v>170</v>
      </c>
      <c r="H249" s="5">
        <f t="shared" si="91"/>
        <v>-10.527371172957087</v>
      </c>
      <c r="I249" s="5">
        <f t="shared" si="92"/>
        <v>1.8562595737248537</v>
      </c>
      <c r="J249" s="5">
        <f t="shared" si="93"/>
        <v>74.472628827042911</v>
      </c>
      <c r="K249" s="5">
        <f t="shared" si="94"/>
        <v>1.8562595737248537</v>
      </c>
      <c r="L249" s="5">
        <f t="shared" si="95"/>
        <v>74.495759235110469</v>
      </c>
      <c r="M249" s="5">
        <f t="shared" si="96"/>
        <v>1.4278242049486267</v>
      </c>
      <c r="N249" s="7">
        <f t="shared" si="97"/>
        <v>0.11990740310965761</v>
      </c>
      <c r="O249" s="7">
        <f t="shared" si="98"/>
        <v>5.919907403109657</v>
      </c>
      <c r="P249" s="4">
        <v>10</v>
      </c>
      <c r="Q249" s="10">
        <f>P249/SUM(P232:P250)</f>
        <v>5.5555555555555552E-2</v>
      </c>
      <c r="R249" s="7">
        <f t="shared" si="99"/>
        <v>4.5471592436248178</v>
      </c>
    </row>
    <row r="250" spans="5:18" x14ac:dyDescent="0.25">
      <c r="E250" s="5">
        <f t="shared" si="90"/>
        <v>85</v>
      </c>
      <c r="F250" s="27">
        <f>D232*3.6</f>
        <v>10.689772842219476</v>
      </c>
      <c r="G250" s="1">
        <v>180</v>
      </c>
      <c r="H250" s="5">
        <f t="shared" si="91"/>
        <v>-10.689772842219476</v>
      </c>
      <c r="I250" s="5">
        <f t="shared" si="92"/>
        <v>1.3096558680969319E-15</v>
      </c>
      <c r="J250" s="5">
        <f t="shared" si="93"/>
        <v>74.310227157780531</v>
      </c>
      <c r="K250" s="5">
        <f t="shared" si="94"/>
        <v>1.3096558680969319E-15</v>
      </c>
      <c r="L250" s="5">
        <f t="shared" si="95"/>
        <v>74.310227157780531</v>
      </c>
      <c r="M250" s="5">
        <f t="shared" si="96"/>
        <v>1.0097903979915303E-15</v>
      </c>
      <c r="N250" s="7">
        <f t="shared" si="97"/>
        <v>3.0336123136461593E-17</v>
      </c>
      <c r="O250" s="7">
        <f t="shared" si="98"/>
        <v>5.8</v>
      </c>
      <c r="P250" s="4">
        <v>5</v>
      </c>
      <c r="Q250" s="10">
        <f>P250/SUM(P232:P250)</f>
        <v>2.7777777777777776E-2</v>
      </c>
      <c r="R250" s="7">
        <f t="shared" si="99"/>
        <v>4.4328937286363281</v>
      </c>
    </row>
    <row r="251" spans="5:18" x14ac:dyDescent="0.25">
      <c r="R251" s="7">
        <f>SUMPRODUCT(Q232:Q250,R232:R250)</f>
        <v>6.7547068023797348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1</vt:i4>
      </vt:variant>
    </vt:vector>
  </HeadingPairs>
  <TitlesOfParts>
    <vt:vector size="24" baseType="lpstr">
      <vt:lpstr>Input&amp;Result</vt:lpstr>
      <vt:lpstr>GenericData_YawAngle</vt:lpstr>
      <vt:lpstr>GenericData_VehicleHeight</vt:lpstr>
      <vt:lpstr>60kmh</vt:lpstr>
      <vt:lpstr>65kmh</vt:lpstr>
      <vt:lpstr>70kmh</vt:lpstr>
      <vt:lpstr>75kmh</vt:lpstr>
      <vt:lpstr>80kmh</vt:lpstr>
      <vt:lpstr>85kmh</vt:lpstr>
      <vt:lpstr>90kmh</vt:lpstr>
      <vt:lpstr>95kmh</vt:lpstr>
      <vt:lpstr>100kmh</vt:lpstr>
      <vt:lpstr>105kmh</vt:lpstr>
      <vt:lpstr>60kmh_VECTO3.1</vt:lpstr>
      <vt:lpstr>65kmh_VECTO3.1</vt:lpstr>
      <vt:lpstr>70kmh_VECTO3.1</vt:lpstr>
      <vt:lpstr>75kmh_VECTO3.1</vt:lpstr>
      <vt:lpstr>80kmh_VECTO3.1</vt:lpstr>
      <vt:lpstr>85kmh_VECTO3.1</vt:lpstr>
      <vt:lpstr>90kmh_VECTO3.1</vt:lpstr>
      <vt:lpstr>95kmh_VECTO3.1</vt:lpstr>
      <vt:lpstr>100kmh_VECTO3.1</vt:lpstr>
      <vt:lpstr>105kmh_VECTO3.1</vt:lpstr>
      <vt:lpstr>RigidSolo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Rexeis Martin</dc:creator>
  <cp:lastModifiedBy>Rexeis Martin</cp:lastModifiedBy>
  <dcterms:created xsi:type="dcterms:W3CDTF">2012-08-22T16:02:51Z</dcterms:created>
  <dcterms:modified xsi:type="dcterms:W3CDTF">2017-07-05T20:23:30Z</dcterms:modified>
</cp:coreProperties>
</file>