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de3\Statistics\lab2\"/>
    </mc:Choice>
  </mc:AlternateContent>
  <xr:revisionPtr revIDLastSave="0" documentId="13_ncr:1_{F6D9E1C2-2E3B-48AD-AD06-54259A7806B4}" xr6:coauthVersionLast="41" xr6:coauthVersionMax="41" xr10:uidLastSave="{00000000-0000-0000-0000-000000000000}"/>
  <bookViews>
    <workbookView xWindow="-110" yWindow="-110" windowWidth="19420" windowHeight="10460" xr2:uid="{6599BBB7-674E-4A88-8296-3A6FB44FF0F4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M26" i="1"/>
  <c r="N25" i="1"/>
  <c r="M25" i="1"/>
  <c r="L27" i="1"/>
  <c r="L26" i="1"/>
  <c r="L18" i="1"/>
  <c r="V4" i="1" l="1"/>
  <c r="L4" i="1" s="1"/>
  <c r="L10" i="1" s="1"/>
  <c r="M10" i="1"/>
  <c r="L11" i="1"/>
  <c r="L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L3" i="1" l="1"/>
  <c r="Q255" i="1"/>
  <c r="Q253" i="1" a="1"/>
  <c r="Q253" i="1" s="1"/>
  <c r="O256" i="1"/>
  <c r="O255" i="1"/>
  <c r="O254" i="1"/>
  <c r="O253" i="1"/>
  <c r="O252" i="1"/>
  <c r="O251" i="1"/>
  <c r="O250" i="1"/>
  <c r="O244" i="1" a="1"/>
  <c r="O244" i="1" s="1"/>
  <c r="O242" i="1"/>
  <c r="O241" i="1"/>
  <c r="O240" i="1"/>
  <c r="J20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4" i="1"/>
  <c r="O237" i="1"/>
  <c r="H218" i="1"/>
  <c r="Q233" i="1"/>
  <c r="Q231" i="1" a="1"/>
  <c r="Q231" i="1" s="1"/>
  <c r="O236" i="1"/>
  <c r="O235" i="1"/>
  <c r="O234" i="1"/>
  <c r="O233" i="1"/>
  <c r="O232" i="1"/>
  <c r="O231" i="1"/>
  <c r="D211" i="1"/>
  <c r="O226" i="1" a="1"/>
  <c r="O226" i="1" s="1"/>
  <c r="O224" i="1"/>
  <c r="O223" i="1"/>
  <c r="O222" i="1"/>
  <c r="K200" i="1"/>
  <c r="O246" i="1" l="1"/>
  <c r="O245" i="1"/>
  <c r="O228" i="1"/>
  <c r="O227" i="1"/>
  <c r="J212" i="1" a="1"/>
  <c r="J212" i="1" s="1"/>
  <c r="D213" i="1" l="1"/>
  <c r="H213" i="1" s="1"/>
  <c r="O200" i="1" a="1"/>
  <c r="O200" i="1" s="1"/>
  <c r="O202" i="1"/>
  <c r="K204" i="1" a="1"/>
  <c r="M206" i="1" s="1"/>
  <c r="O198" i="1"/>
  <c r="O197" i="1"/>
  <c r="O196" i="1"/>
  <c r="M200" i="1"/>
  <c r="K202" i="1"/>
  <c r="M201" i="1"/>
  <c r="K201" i="1"/>
  <c r="L202" i="1"/>
  <c r="L200" i="1"/>
  <c r="M202" i="1"/>
  <c r="L201" i="1"/>
  <c r="I206" i="1"/>
  <c r="H206" i="1"/>
  <c r="G206" i="1"/>
  <c r="F206" i="1"/>
  <c r="E20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3" i="1"/>
  <c r="D214" i="1" l="1"/>
  <c r="H214" i="1" s="1"/>
  <c r="D212" i="1"/>
  <c r="H212" i="1" s="1"/>
  <c r="O201" i="1"/>
  <c r="L204" i="1"/>
  <c r="M205" i="1"/>
  <c r="M204" i="1"/>
  <c r="K206" i="1"/>
  <c r="K204" i="1"/>
  <c r="K205" i="1"/>
  <c r="L206" i="1"/>
  <c r="L205" i="1"/>
  <c r="H215" i="1" l="1"/>
  <c r="J214" i="1" l="1"/>
  <c r="H216" i="1"/>
  <c r="H217" i="1"/>
</calcChain>
</file>

<file path=xl/sharedStrings.xml><?xml version="1.0" encoding="utf-8"?>
<sst xmlns="http://schemas.openxmlformats.org/spreadsheetml/2006/main" count="366" uniqueCount="305">
  <si>
    <t>date</t>
  </si>
  <si>
    <t>value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</si>
  <si>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</si>
  <si>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</si>
  <si>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</si>
  <si>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</si>
  <si>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</si>
  <si>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</si>
  <si>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</si>
  <si>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</si>
  <si>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</si>
  <si>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</si>
  <si>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</si>
  <si>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</si>
  <si>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</si>
  <si>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</si>
  <si>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</si>
  <si>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</si>
  <si>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</si>
  <si>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</si>
  <si>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</si>
  <si>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</si>
  <si>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</si>
  <si>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</si>
  <si>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</si>
  <si>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</si>
  <si>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</si>
  <si>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</si>
  <si>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</si>
  <si>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</si>
  <si>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</si>
  <si>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</si>
  <si>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</si>
  <si>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</si>
  <si>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</si>
  <si>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</si>
  <si>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</si>
  <si>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</si>
  <si>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</si>
  <si>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</si>
  <si>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</si>
  <si>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</si>
  <si>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</si>
  <si>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</si>
  <si>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</si>
  <si>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</si>
  <si>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</si>
  <si>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</si>
  <si>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</si>
  <si>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</si>
  <si>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</si>
  <si>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</si>
  <si>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</si>
  <si>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</si>
  <si>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</si>
  <si>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</si>
  <si>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</si>
  <si>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</si>
  <si>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</si>
  <si>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</si>
  <si>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</si>
  <si>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</si>
  <si>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</si>
  <si>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</si>
  <si>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</si>
  <si>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</si>
  <si>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</si>
  <si>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</si>
  <si>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</si>
  <si>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</si>
  <si>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</si>
  <si>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</si>
  <si>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</si>
  <si>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</si>
  <si>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</si>
  <si>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</si>
  <si>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</si>
  <si>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</si>
  <si>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</si>
  <si>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</si>
  <si>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</si>
  <si>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</si>
  <si>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</si>
  <si>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</si>
  <si>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</si>
  <si>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</si>
  <si>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</si>
  <si>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</si>
  <si>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</si>
  <si>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</si>
  <si>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</si>
  <si>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</si>
  <si>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</si>
  <si>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</si>
  <si>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</si>
  <si>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</si>
  <si>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</si>
  <si>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</si>
  <si>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</si>
  <si>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</si>
  <si>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</si>
  <si>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</si>
  <si>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</si>
  <si>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</si>
  <si>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</si>
  <si>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</si>
  <si>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</si>
  <si>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</si>
  <si>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</si>
  <si>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</si>
  <si>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</si>
  <si>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</si>
  <si>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</si>
  <si>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</si>
  <si>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</si>
  <si>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</si>
  <si>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</si>
  <si>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</si>
  <si>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</si>
  <si>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</si>
  <si>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</si>
  <si>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</si>
  <si>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</si>
  <si>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</si>
  <si>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</si>
  <si>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</si>
  <si>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</si>
  <si>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</si>
  <si>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</si>
  <si>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</si>
  <si>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</si>
  <si>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</si>
  <si>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</si>
  <si>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</si>
  <si>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</si>
  <si>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</si>
  <si>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</si>
  <si>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</si>
  <si>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</si>
  <si>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</si>
  <si>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</si>
  <si>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</si>
  <si>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</si>
  <si>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</si>
  <si>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</si>
  <si>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</si>
  <si>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</si>
  <si>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</si>
  <si>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</si>
  <si>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</si>
  <si>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</si>
  <si>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</si>
  <si>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</si>
  <si>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</si>
  <si>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</si>
  <si>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</si>
  <si>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</si>
  <si>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</si>
  <si>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</si>
  <si>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</si>
  <si>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</si>
  <si>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</si>
  <si>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</si>
  <si>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</si>
  <si>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</si>
  <si>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</si>
  <si>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</si>
  <si>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</si>
  <si>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</si>
  <si>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</si>
  <si>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</si>
  <si>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</si>
  <si>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</si>
  <si>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</si>
  <si>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</si>
  <si>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</si>
  <si>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</si>
  <si>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</si>
  <si>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</si>
  <si>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</si>
  <si>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</si>
  <si>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</si>
  <si>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</si>
  <si>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</si>
  <si>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</si>
  <si>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</si>
  <si>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</si>
  <si>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</si>
  <si>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</si>
  <si>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</si>
  <si>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</si>
  <si>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</si>
  <si>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</si>
  <si>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</si>
  <si>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</si>
  <si>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</si>
  <si>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</si>
  <si>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</si>
  <si>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</si>
  <si>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</si>
  <si>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</si>
  <si>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</si>
  <si>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</si>
  <si>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</si>
  <si>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</si>
  <si>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</si>
  <si>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D(-1)</t>
  </si>
  <si>
    <t>R(0)</t>
  </si>
  <si>
    <t>D(-1)D(-1)</t>
  </si>
  <si>
    <t>R(1)</t>
  </si>
  <si>
    <t>R(2)</t>
  </si>
  <si>
    <t>R(3)</t>
  </si>
  <si>
    <t>R(4)</t>
  </si>
  <si>
    <t>Матриця Г</t>
  </si>
  <si>
    <t>Підставляємо значення:</t>
  </si>
  <si>
    <t>Вектор</t>
  </si>
  <si>
    <t>an</t>
  </si>
  <si>
    <t xml:space="preserve">Результат множення вектора на обернену матрицю </t>
  </si>
  <si>
    <t>Обернена матриця</t>
  </si>
  <si>
    <t>Середнє знач 3 передостанніх:</t>
  </si>
  <si>
    <t>з початкового ряду, не стаціонарного</t>
  </si>
  <si>
    <t>Значення мінус середнє:</t>
  </si>
  <si>
    <t>прогноз:</t>
  </si>
  <si>
    <t>рівень довіри:</t>
  </si>
  <si>
    <t>Похибка:</t>
  </si>
  <si>
    <t>abs(xn -x)/x</t>
  </si>
  <si>
    <t xml:space="preserve"> це прогноз мінус реальне значення</t>
  </si>
  <si>
    <t>1 крок</t>
  </si>
  <si>
    <t>множимо на an:</t>
  </si>
  <si>
    <t>R(0) - Rn*an</t>
  </si>
  <si>
    <t>2 крок</t>
  </si>
  <si>
    <t>Значення мінус сер:</t>
  </si>
  <si>
    <t>реальне значення:</t>
  </si>
  <si>
    <t xml:space="preserve">3 крок </t>
  </si>
  <si>
    <t>R(5)</t>
  </si>
  <si>
    <t>Різниця логарифмів</t>
  </si>
  <si>
    <t>x0=</t>
  </si>
  <si>
    <t>x1=</t>
  </si>
  <si>
    <t>Дисперсія:</t>
  </si>
  <si>
    <t>Кількість коеф</t>
  </si>
  <si>
    <t>x0</t>
  </si>
  <si>
    <t>x1</t>
  </si>
  <si>
    <t>N=1</t>
  </si>
  <si>
    <t xml:space="preserve">Найб власне число </t>
  </si>
  <si>
    <t>Власний вектор</t>
  </si>
  <si>
    <t>(1, 10.896)</t>
  </si>
  <si>
    <t>Матриця:</t>
  </si>
  <si>
    <t xml:space="preserve">Підставимо </t>
  </si>
  <si>
    <t>значеня:</t>
  </si>
  <si>
    <t>В цій частині лабораторної роботи працюю вже з рядом, сформованим з</t>
  </si>
  <si>
    <t xml:space="preserve">різниці логарифмів сусідніх значень. Адже просто difference не робить ряд </t>
  </si>
  <si>
    <t>стаціонарним. Хоча досить наближеним до такого.</t>
  </si>
  <si>
    <t>Пораховані</t>
  </si>
  <si>
    <t>за допомогою</t>
  </si>
  <si>
    <t>онлайн-калькулятора</t>
  </si>
  <si>
    <t>x2=</t>
  </si>
  <si>
    <t xml:space="preserve">x0, x1, x2 - зі стаціонарного ряду. Ось він, справа </t>
  </si>
  <si>
    <t>Кількість коеф N=2</t>
  </si>
  <si>
    <t>i=0 j=0</t>
  </si>
  <si>
    <t>i=1 j=0</t>
  </si>
  <si>
    <t>i=0 j=1</t>
  </si>
  <si>
    <t>i=1 j=1</t>
  </si>
  <si>
    <t>Випливає:</t>
  </si>
  <si>
    <t>1+1&gt;1</t>
  </si>
  <si>
    <t>i+j&lt;=1 ?</t>
  </si>
  <si>
    <t>0+0&lt;=1</t>
  </si>
  <si>
    <t>1+0&lt;=1</t>
  </si>
  <si>
    <t>0+1&lt;=1</t>
  </si>
  <si>
    <t>i=2 j=0</t>
  </si>
  <si>
    <t>i=2 j=1</t>
  </si>
  <si>
    <t>i=0 j=2</t>
  </si>
  <si>
    <t>i=1 j=2</t>
  </si>
  <si>
    <t>i=2 j=2</t>
  </si>
  <si>
    <t>i+j&lt;=2 ?</t>
  </si>
  <si>
    <t>2+0&lt;=2</t>
  </si>
  <si>
    <t>0+0&lt;=2</t>
  </si>
  <si>
    <t>1+0&lt;=2</t>
  </si>
  <si>
    <t>0+1&lt;=2</t>
  </si>
  <si>
    <t>1+1&lt;=2</t>
  </si>
  <si>
    <t>0+2&lt;=2</t>
  </si>
  <si>
    <t>1+2&gt;2</t>
  </si>
  <si>
    <t>2+1&gt;2</t>
  </si>
  <si>
    <t>2+2&gt;2</t>
  </si>
  <si>
    <t>x2</t>
  </si>
  <si>
    <t>Підставимо значення:</t>
  </si>
  <si>
    <t>Для спрощення обрахунків:</t>
  </si>
  <si>
    <t>(залишаю 4 цифри після коми)</t>
  </si>
  <si>
    <t>Найб власне число:</t>
  </si>
  <si>
    <t>Власний вектор:</t>
  </si>
  <si>
    <t>(0,0,0)</t>
  </si>
  <si>
    <t>Для N=2 обраховувала вручну:</t>
  </si>
  <si>
    <t>0.0096*(-0.0054-alfa)*(0-alfa) + 0 + 0 - 0 - 0 - 0</t>
  </si>
  <si>
    <t>За формулою трикутників для визначника.</t>
  </si>
  <si>
    <t>Отримаємо</t>
  </si>
  <si>
    <t>0.0096*(-0.0054 - alfa)*(-alfa) = 0</t>
  </si>
  <si>
    <t>0.0054*alfa + alfa^2 = 0</t>
  </si>
  <si>
    <t>alfa1 = -0.0054</t>
  </si>
  <si>
    <t>alfa2 = 0</t>
  </si>
  <si>
    <t>найбільше власне число</t>
  </si>
  <si>
    <t>Потім склала систему рівнянь:</t>
  </si>
  <si>
    <t>(0.0096 - alfa)*x + 0.0454*y - 0.0054*z = 0</t>
  </si>
  <si>
    <t>0.0454*x + (-0.0054 - alfa)*y + 0 = 0</t>
  </si>
  <si>
    <t>(-0.0054*x) + 0 + (0-alfa)*z = 0</t>
  </si>
  <si>
    <t>x=0 y=0 z=0</t>
  </si>
  <si>
    <t>Розв'язання: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</si>
</sst>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ont="1" applyFill="1"/>
    <xf numFmtId="0" fontId="0" fillId="8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6377952755906"/>
          <c:y val="7.6423519976669588E-2"/>
          <c:w val="0.8762384076990376"/>
          <c:h val="0.89814814814814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Аркуш1!$V$4:$V$205</c:f>
              <c:numCache>
                <c:formatCode>General</c:formatCode>
                <c:ptCount val="202"/>
                <c:pt idx="0">
                  <c:v>9.6312624440053618E-3</c:v>
                </c:pt>
                <c:pt idx="1">
                  <c:v>4.5447799454656934E-2</c:v>
                </c:pt>
                <c:pt idx="2">
                  <c:v>-5.4624648619251426E-3</c:v>
                </c:pt>
                <c:pt idx="3">
                  <c:v>8.194605781356068E-2</c:v>
                </c:pt>
                <c:pt idx="4">
                  <c:v>7.246425397880174E-2</c:v>
                </c:pt>
                <c:pt idx="5">
                  <c:v>-0.25717135705971228</c:v>
                </c:pt>
                <c:pt idx="6">
                  <c:v>2.5657974578432219E-2</c:v>
                </c:pt>
                <c:pt idx="7">
                  <c:v>3.0735907980516286E-2</c:v>
                </c:pt>
                <c:pt idx="8">
                  <c:v>-1.0590072110343685E-2</c:v>
                </c:pt>
                <c:pt idx="9">
                  <c:v>1.9409058105307797E-2</c:v>
                </c:pt>
                <c:pt idx="10">
                  <c:v>5.800475675920258E-2</c:v>
                </c:pt>
                <c:pt idx="11">
                  <c:v>-2.1321300365837903E-2</c:v>
                </c:pt>
                <c:pt idx="12">
                  <c:v>2.5869515871552062E-2</c:v>
                </c:pt>
                <c:pt idx="13">
                  <c:v>1.6613093346668939E-2</c:v>
                </c:pt>
                <c:pt idx="14">
                  <c:v>4.8337921709686205E-2</c:v>
                </c:pt>
                <c:pt idx="15">
                  <c:v>0.12209598564043489</c:v>
                </c:pt>
                <c:pt idx="16">
                  <c:v>2.7618514667336336E-2</c:v>
                </c:pt>
                <c:pt idx="17">
                  <c:v>-0.2539087336051834</c:v>
                </c:pt>
                <c:pt idx="18">
                  <c:v>3.8680051697651874E-2</c:v>
                </c:pt>
                <c:pt idx="19">
                  <c:v>-4.3974714717405217E-3</c:v>
                </c:pt>
                <c:pt idx="20">
                  <c:v>1.9455859914958129E-2</c:v>
                </c:pt>
                <c:pt idx="21">
                  <c:v>1.5756071112500658E-2</c:v>
                </c:pt>
                <c:pt idx="22">
                  <c:v>2.7616241625861293E-2</c:v>
                </c:pt>
                <c:pt idx="23">
                  <c:v>2.4135134860959861E-2</c:v>
                </c:pt>
                <c:pt idx="24">
                  <c:v>4.4020114685300316E-3</c:v>
                </c:pt>
                <c:pt idx="25">
                  <c:v>5.5421507983598461E-3</c:v>
                </c:pt>
                <c:pt idx="26">
                  <c:v>3.7928411373572168E-2</c:v>
                </c:pt>
                <c:pt idx="27">
                  <c:v>0.14907673477372674</c:v>
                </c:pt>
                <c:pt idx="28">
                  <c:v>-2.8012044505144496E-2</c:v>
                </c:pt>
                <c:pt idx="29">
                  <c:v>-0.24363442186616946</c:v>
                </c:pt>
                <c:pt idx="30">
                  <c:v>5.8391830245418053E-2</c:v>
                </c:pt>
                <c:pt idx="31">
                  <c:v>-3.2703596742133745E-2</c:v>
                </c:pt>
                <c:pt idx="32">
                  <c:v>4.6953614366391228E-2</c:v>
                </c:pt>
                <c:pt idx="33">
                  <c:v>9.9256834411063366E-3</c:v>
                </c:pt>
                <c:pt idx="34">
                  <c:v>9.888637608444939E-3</c:v>
                </c:pt>
                <c:pt idx="35">
                  <c:v>5.1471003878161614E-2</c:v>
                </c:pt>
                <c:pt idx="36">
                  <c:v>-1.2027619828749669E-2</c:v>
                </c:pt>
                <c:pt idx="37">
                  <c:v>8.0359155004099403E-3</c:v>
                </c:pt>
                <c:pt idx="38">
                  <c:v>3.7046225602015093E-2</c:v>
                </c:pt>
                <c:pt idx="39">
                  <c:v>3.1255946601032258E-2</c:v>
                </c:pt>
                <c:pt idx="40">
                  <c:v>3.6557228439608513E-2</c:v>
                </c:pt>
                <c:pt idx="41">
                  <c:v>-0.20436302063792178</c:v>
                </c:pt>
                <c:pt idx="42">
                  <c:v>6.9640579295188187E-2</c:v>
                </c:pt>
                <c:pt idx="43">
                  <c:v>-1.1226814243915251E-2</c:v>
                </c:pt>
                <c:pt idx="44">
                  <c:v>3.2243697053858211E-2</c:v>
                </c:pt>
                <c:pt idx="45">
                  <c:v>-2.0083445406874345E-3</c:v>
                </c:pt>
                <c:pt idx="46">
                  <c:v>7.159969411216105E-3</c:v>
                </c:pt>
                <c:pt idx="47">
                  <c:v>4.6830839983048156E-2</c:v>
                </c:pt>
                <c:pt idx="48">
                  <c:v>-2.7917456876221269E-2</c:v>
                </c:pt>
                <c:pt idx="49">
                  <c:v>4.67872763878876E-2</c:v>
                </c:pt>
                <c:pt idx="50">
                  <c:v>-1.9089133740728403E-3</c:v>
                </c:pt>
                <c:pt idx="51">
                  <c:v>8.5696361972444679E-2</c:v>
                </c:pt>
                <c:pt idx="52">
                  <c:v>5.0411701079975613E-2</c:v>
                </c:pt>
                <c:pt idx="53">
                  <c:v>-0.21562596452890803</c:v>
                </c:pt>
                <c:pt idx="54">
                  <c:v>1.6206314020682955E-2</c:v>
                </c:pt>
                <c:pt idx="55">
                  <c:v>2.6768319803890495E-2</c:v>
                </c:pt>
                <c:pt idx="56">
                  <c:v>3.809714381774465E-2</c:v>
                </c:pt>
                <c:pt idx="57">
                  <c:v>-3.1014037190757571E-2</c:v>
                </c:pt>
                <c:pt idx="58">
                  <c:v>5.6985598679757943E-2</c:v>
                </c:pt>
                <c:pt idx="59">
                  <c:v>-1.2654015889045356E-2</c:v>
                </c:pt>
                <c:pt idx="60">
                  <c:v>1.1355013515855994E-2</c:v>
                </c:pt>
                <c:pt idx="61">
                  <c:v>2.3598734586927628E-2</c:v>
                </c:pt>
                <c:pt idx="62">
                  <c:v>-1.1572098256175223E-2</c:v>
                </c:pt>
                <c:pt idx="63">
                  <c:v>0.11208719002790912</c:v>
                </c:pt>
                <c:pt idx="64">
                  <c:v>-4.1811965229026082E-3</c:v>
                </c:pt>
                <c:pt idx="65">
                  <c:v>-0.20820476915887998</c:v>
                </c:pt>
                <c:pt idx="66">
                  <c:v>3.4500630256672604E-2</c:v>
                </c:pt>
                <c:pt idx="67">
                  <c:v>3.6444925324531141E-2</c:v>
                </c:pt>
                <c:pt idx="68">
                  <c:v>1.3580493009319183E-2</c:v>
                </c:pt>
                <c:pt idx="69">
                  <c:v>1.6988352481389857E-2</c:v>
                </c:pt>
                <c:pt idx="70">
                  <c:v>2.4263236445175806E-2</c:v>
                </c:pt>
                <c:pt idx="71">
                  <c:v>-2.1846796129402879E-2</c:v>
                </c:pt>
                <c:pt idx="72">
                  <c:v>3.4003652650617444E-2</c:v>
                </c:pt>
                <c:pt idx="73">
                  <c:v>3.2794771555718749E-2</c:v>
                </c:pt>
                <c:pt idx="74">
                  <c:v>-2.4071674994085801E-2</c:v>
                </c:pt>
                <c:pt idx="75">
                  <c:v>0.13503912180621702</c:v>
                </c:pt>
                <c:pt idx="76">
                  <c:v>-5.9750099869709583E-2</c:v>
                </c:pt>
                <c:pt idx="77">
                  <c:v>-0.1722151851668311</c:v>
                </c:pt>
                <c:pt idx="78">
                  <c:v>4.3017799371376952E-2</c:v>
                </c:pt>
                <c:pt idx="79">
                  <c:v>9.2872325406306855E-3</c:v>
                </c:pt>
                <c:pt idx="80">
                  <c:v>2.4563893768018819E-2</c:v>
                </c:pt>
                <c:pt idx="81">
                  <c:v>1.9192268169327176E-2</c:v>
                </c:pt>
                <c:pt idx="82">
                  <c:v>2.4590096716860632E-2</c:v>
                </c:pt>
                <c:pt idx="83">
                  <c:v>-2.1745984781675443E-2</c:v>
                </c:pt>
                <c:pt idx="84">
                  <c:v>4.6674752277661491E-2</c:v>
                </c:pt>
                <c:pt idx="85">
                  <c:v>-7.7090083945863253E-4</c:v>
                </c:pt>
                <c:pt idx="86">
                  <c:v>1.7301022094359353E-2</c:v>
                </c:pt>
                <c:pt idx="87">
                  <c:v>8.9316006064972475E-2</c:v>
                </c:pt>
                <c:pt idx="88">
                  <c:v>-6.9455671658167351E-3</c:v>
                </c:pt>
                <c:pt idx="89">
                  <c:v>-0.20903589036040082</c:v>
                </c:pt>
                <c:pt idx="90">
                  <c:v>9.8837333356118551E-2</c:v>
                </c:pt>
                <c:pt idx="91">
                  <c:v>-4.3287824646371265E-2</c:v>
                </c:pt>
                <c:pt idx="92">
                  <c:v>3.6463447778734226E-2</c:v>
                </c:pt>
                <c:pt idx="93">
                  <c:v>1.2321587254834676E-2</c:v>
                </c:pt>
                <c:pt idx="94">
                  <c:v>2.8414625485637002E-2</c:v>
                </c:pt>
                <c:pt idx="95">
                  <c:v>1.7265439375384273E-2</c:v>
                </c:pt>
                <c:pt idx="96">
                  <c:v>5.0526639931981476E-3</c:v>
                </c:pt>
                <c:pt idx="97">
                  <c:v>3.5242107536200828E-3</c:v>
                </c:pt>
                <c:pt idx="98">
                  <c:v>3.0856092903123744E-2</c:v>
                </c:pt>
                <c:pt idx="99">
                  <c:v>6.4854923021028799E-2</c:v>
                </c:pt>
                <c:pt idx="100">
                  <c:v>3.5366749858811053E-2</c:v>
                </c:pt>
                <c:pt idx="101">
                  <c:v>-0.224732368063984</c:v>
                </c:pt>
                <c:pt idx="102">
                  <c:v>6.1477661029989861E-2</c:v>
                </c:pt>
                <c:pt idx="103">
                  <c:v>-5.9648876944758955E-3</c:v>
                </c:pt>
                <c:pt idx="104">
                  <c:v>4.4429206327661785E-2</c:v>
                </c:pt>
                <c:pt idx="105">
                  <c:v>7.9583532734567308E-3</c:v>
                </c:pt>
                <c:pt idx="106">
                  <c:v>5.4324610289575803E-2</c:v>
                </c:pt>
                <c:pt idx="107">
                  <c:v>-7.705949345277352E-3</c:v>
                </c:pt>
                <c:pt idx="108">
                  <c:v>-3.1101606554827743E-2</c:v>
                </c:pt>
                <c:pt idx="109">
                  <c:v>7.2565334164761186E-2</c:v>
                </c:pt>
                <c:pt idx="110">
                  <c:v>-1.3939599288180338E-2</c:v>
                </c:pt>
                <c:pt idx="111">
                  <c:v>2.7416893988529756E-2</c:v>
                </c:pt>
                <c:pt idx="112">
                  <c:v>7.9259825103476622E-2</c:v>
                </c:pt>
                <c:pt idx="113">
                  <c:v>-0.25553879386800726</c:v>
                </c:pt>
                <c:pt idx="114">
                  <c:v>0.10762368160607416</c:v>
                </c:pt>
                <c:pt idx="115">
                  <c:v>-2.4226259553330243E-2</c:v>
                </c:pt>
                <c:pt idx="116">
                  <c:v>4.6290846707477629E-2</c:v>
                </c:pt>
                <c:pt idx="117">
                  <c:v>-3.7110727505743846E-2</c:v>
                </c:pt>
                <c:pt idx="118">
                  <c:v>6.0228429729846322E-2</c:v>
                </c:pt>
                <c:pt idx="119">
                  <c:v>8.1074770920006589E-3</c:v>
                </c:pt>
                <c:pt idx="120">
                  <c:v>-3.9440507881720155E-2</c:v>
                </c:pt>
                <c:pt idx="121">
                  <c:v>7.4934105113783511E-2</c:v>
                </c:pt>
                <c:pt idx="122">
                  <c:v>3.3746587571045872E-2</c:v>
                </c:pt>
                <c:pt idx="123">
                  <c:v>-2.3113241547880525E-2</c:v>
                </c:pt>
                <c:pt idx="124">
                  <c:v>9.9397634679397884E-2</c:v>
                </c:pt>
                <c:pt idx="125">
                  <c:v>-0.25537897508077745</c:v>
                </c:pt>
                <c:pt idx="126">
                  <c:v>4.3290532930267855E-2</c:v>
                </c:pt>
                <c:pt idx="127">
                  <c:v>3.2864795856683893E-2</c:v>
                </c:pt>
                <c:pt idx="128">
                  <c:v>5.0054833178617253E-2</c:v>
                </c:pt>
                <c:pt idx="129">
                  <c:v>-4.3449221906421753E-2</c:v>
                </c:pt>
                <c:pt idx="130">
                  <c:v>6.9142686540903719E-2</c:v>
                </c:pt>
                <c:pt idx="131">
                  <c:v>-2.2484215469975366E-2</c:v>
                </c:pt>
                <c:pt idx="132">
                  <c:v>2.2828348133660636E-2</c:v>
                </c:pt>
                <c:pt idx="133">
                  <c:v>2.261938637476546E-2</c:v>
                </c:pt>
                <c:pt idx="134">
                  <c:v>-8.235095958708083E-3</c:v>
                </c:pt>
                <c:pt idx="135">
                  <c:v>5.6532214399875658E-2</c:v>
                </c:pt>
                <c:pt idx="136">
                  <c:v>4.6061460011244115E-2</c:v>
                </c:pt>
                <c:pt idx="137">
                  <c:v>-0.2348059415454572</c:v>
                </c:pt>
                <c:pt idx="138">
                  <c:v>4.287099097440572E-2</c:v>
                </c:pt>
                <c:pt idx="139">
                  <c:v>-6.5848124869551938E-3</c:v>
                </c:pt>
                <c:pt idx="140">
                  <c:v>6.9816171535822535E-2</c:v>
                </c:pt>
                <c:pt idx="141">
                  <c:v>-1.2361159343267536E-2</c:v>
                </c:pt>
                <c:pt idx="142">
                  <c:v>2.8901299407206649E-2</c:v>
                </c:pt>
                <c:pt idx="143">
                  <c:v>-1.6368259059521773E-2</c:v>
                </c:pt>
                <c:pt idx="144">
                  <c:v>2.5317170295045655E-2</c:v>
                </c:pt>
                <c:pt idx="145">
                  <c:v>4.5482526918921184E-2</c:v>
                </c:pt>
                <c:pt idx="146">
                  <c:v>-3.2560642368448134E-2</c:v>
                </c:pt>
                <c:pt idx="147">
                  <c:v>8.1839437940986581E-2</c:v>
                </c:pt>
                <c:pt idx="148">
                  <c:v>3.7775096686017307E-2</c:v>
                </c:pt>
                <c:pt idx="149">
                  <c:v>-0.17843074549458926</c:v>
                </c:pt>
                <c:pt idx="150">
                  <c:v>3.694053351866522E-2</c:v>
                </c:pt>
                <c:pt idx="151">
                  <c:v>-3.8681530172615108E-3</c:v>
                </c:pt>
                <c:pt idx="152">
                  <c:v>3.436510261497161E-2</c:v>
                </c:pt>
                <c:pt idx="153">
                  <c:v>1.4311852611368359E-3</c:v>
                </c:pt>
                <c:pt idx="154">
                  <c:v>3.9998476121140492E-2</c:v>
                </c:pt>
                <c:pt idx="155">
                  <c:v>8.9564714149137359E-4</c:v>
                </c:pt>
                <c:pt idx="156">
                  <c:v>2.1262024655925194E-2</c:v>
                </c:pt>
                <c:pt idx="157">
                  <c:v>1.438835894520385E-2</c:v>
                </c:pt>
                <c:pt idx="158">
                  <c:v>2.407218067251593E-2</c:v>
                </c:pt>
                <c:pt idx="159">
                  <c:v>2.9338347597080316E-2</c:v>
                </c:pt>
                <c:pt idx="160">
                  <c:v>4.1862488852228985E-2</c:v>
                </c:pt>
                <c:pt idx="161">
                  <c:v>-0.23287989758352023</c:v>
                </c:pt>
                <c:pt idx="162">
                  <c:v>4.2443360272718111E-2</c:v>
                </c:pt>
                <c:pt idx="163">
                  <c:v>3.29631200812186E-2</c:v>
                </c:pt>
                <c:pt idx="164">
                  <c:v>9.9725272749824345E-3</c:v>
                </c:pt>
                <c:pt idx="165">
                  <c:v>2.5926835080909649E-2</c:v>
                </c:pt>
                <c:pt idx="166">
                  <c:v>3.4237702920663082E-3</c:v>
                </c:pt>
                <c:pt idx="167">
                  <c:v>4.492486777315241E-2</c:v>
                </c:pt>
                <c:pt idx="168">
                  <c:v>1.3305868582914604E-2</c:v>
                </c:pt>
                <c:pt idx="169">
                  <c:v>-1.4743954193635833E-2</c:v>
                </c:pt>
                <c:pt idx="170">
                  <c:v>4.3664229096854967E-2</c:v>
                </c:pt>
                <c:pt idx="171">
                  <c:v>1.5089359872021202E-2</c:v>
                </c:pt>
                <c:pt idx="172">
                  <c:v>6.9112949436116233E-2</c:v>
                </c:pt>
                <c:pt idx="173">
                  <c:v>-0.27262871401909639</c:v>
                </c:pt>
                <c:pt idx="174">
                  <c:v>9.121341541718464E-2</c:v>
                </c:pt>
                <c:pt idx="175">
                  <c:v>-3.6093695284240557E-2</c:v>
                </c:pt>
                <c:pt idx="176">
                  <c:v>9.6693549291520853E-2</c:v>
                </c:pt>
                <c:pt idx="177">
                  <c:v>-3.8042653122602355E-2</c:v>
                </c:pt>
                <c:pt idx="178">
                  <c:v>1.7981106680938996E-2</c:v>
                </c:pt>
                <c:pt idx="179">
                  <c:v>3.9852555473316231E-2</c:v>
                </c:pt>
                <c:pt idx="180">
                  <c:v>-4.9079087939848165E-2</c:v>
                </c:pt>
                <c:pt idx="181">
                  <c:v>0.11030868900798674</c:v>
                </c:pt>
                <c:pt idx="182">
                  <c:v>4.1434170333492837E-2</c:v>
                </c:pt>
                <c:pt idx="183">
                  <c:v>-4.4681977830411945E-3</c:v>
                </c:pt>
                <c:pt idx="184">
                  <c:v>7.9759936239823359E-2</c:v>
                </c:pt>
                <c:pt idx="185">
                  <c:v>-0.22337870543097904</c:v>
                </c:pt>
                <c:pt idx="186">
                  <c:v>7.2131968526222723E-2</c:v>
                </c:pt>
                <c:pt idx="187">
                  <c:v>-8.0939906330486311E-2</c:v>
                </c:pt>
                <c:pt idx="188">
                  <c:v>0.10666831892545425</c:v>
                </c:pt>
                <c:pt idx="189">
                  <c:v>-6.6630629207027336E-3</c:v>
                </c:pt>
                <c:pt idx="190">
                  <c:v>2.3579431756506342E-2</c:v>
                </c:pt>
                <c:pt idx="191">
                  <c:v>3.9795383999065681E-2</c:v>
                </c:pt>
                <c:pt idx="192">
                  <c:v>-1.8535577244083168E-2</c:v>
                </c:pt>
                <c:pt idx="193">
                  <c:v>6.2612514449433831E-3</c:v>
                </c:pt>
                <c:pt idx="194">
                  <c:v>3.5589835661512081E-2</c:v>
                </c:pt>
                <c:pt idx="195">
                  <c:v>9.4603053318411678E-3</c:v>
                </c:pt>
                <c:pt idx="196">
                  <c:v>6.0527356905176299E-2</c:v>
                </c:pt>
                <c:pt idx="197">
                  <c:v>-0.13670571607879389</c:v>
                </c:pt>
                <c:pt idx="198">
                  <c:v>-7.3925479601837596E-2</c:v>
                </c:pt>
                <c:pt idx="199">
                  <c:v>0.10213791953863938</c:v>
                </c:pt>
                <c:pt idx="200">
                  <c:v>-3.6836208117763114E-3</c:v>
                </c:pt>
                <c:pt idx="201">
                  <c:v>-7.1560976613406657E-2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A-456C-8CF4-23D1B0DE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69168"/>
        <c:axId val="507271136"/>
      </c:lineChart>
      <c:catAx>
        <c:axId val="50726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7271136"/>
        <c:crosses val="autoZero"/>
        <c:auto val="1"/>
        <c:lblAlgn val="ctr"/>
        <c:lblOffset val="100"/>
        <c:noMultiLvlLbl val="0"/>
      </c:catAx>
      <c:valAx>
        <c:axId val="5072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72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441325</xdr:colOff>
      <xdr:row>206</xdr:row>
      <xdr:rowOff>25400</xdr:rowOff>
    </xdr:from>
    <xdr:to>
      <xdr:col>31</xdr:col>
      <xdr:colOff>136525</xdr:colOff>
      <xdr:row>221</xdr:row>
      <xdr:rowOff>6350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B391AF44-C021-412F-AC55-F7F58E0C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EB9F-9959-42E1-9F57-423F10513230}">
  <dimension ref="A1:W256"/>
  <sheetViews>
    <sheetView tabSelected="1" topLeftCell="J1" workbookViewId="0">
      <selection activeCell="O38" sqref="O38"/>
    </sheetView>
  </sheetViews>
  <sheetFormatPr defaultRowHeight="14.5" x14ac:dyDescent="0.35"/>
  <cols>
    <col min="1" max="1" width="12.36328125" customWidth="1"/>
    <col min="4" max="4" width="11.08984375" customWidth="1"/>
    <col min="10" max="10" width="12.08984375" customWidth="1"/>
    <col min="11" max="11" width="12.453125" customWidth="1"/>
    <col min="12" max="12" width="11.81640625" customWidth="1"/>
    <col min="13" max="13" width="13.08984375" customWidth="1"/>
    <col min="14" max="14" width="9.7265625" customWidth="1"/>
  </cols>
  <sheetData>
    <row r="1" spans="1:23" x14ac:dyDescent="0.35">
      <c r="A1" t="s">
        <v>0</v>
      </c>
      <c r="B1" t="s">
        <v>1</v>
      </c>
      <c r="C1" t="s">
        <v>206</v>
      </c>
      <c r="D1" t="s">
        <v>208</v>
      </c>
      <c r="E1" t="s">
        <v>207</v>
      </c>
      <c r="F1" t="s">
        <v>209</v>
      </c>
      <c r="G1" t="s">
        <v>210</v>
      </c>
      <c r="H1" t="s">
        <v>211</v>
      </c>
      <c r="I1" t="s">
        <v>212</v>
      </c>
      <c r="J1" t="s">
        <v>234</v>
      </c>
      <c r="N1" s="7" t="s">
        <v>249</v>
      </c>
      <c r="O1" s="7"/>
      <c r="P1" s="7"/>
      <c r="Q1" s="7"/>
      <c r="R1" s="7"/>
      <c r="S1" s="7"/>
      <c r="T1" s="7"/>
      <c r="U1" s="7"/>
    </row>
    <row r="2" spans="1:23" x14ac:dyDescent="0.35">
      <c r="A2" s="1" t="s">
        <v>2</v>
      </c>
      <c r="B2" s="1">
        <v>3.5265909999999998</v>
      </c>
      <c r="N2" s="7" t="s">
        <v>250</v>
      </c>
      <c r="O2" s="7"/>
      <c r="P2" s="7"/>
      <c r="Q2" s="7"/>
      <c r="R2" s="7"/>
      <c r="S2" s="7"/>
      <c r="T2" s="7"/>
      <c r="U2" s="7"/>
    </row>
    <row r="3" spans="1:23" x14ac:dyDescent="0.35">
      <c r="A3" s="1" t="s">
        <v>3</v>
      </c>
      <c r="B3" s="1">
        <v>3.1808909999999999</v>
      </c>
      <c r="C3">
        <f>B3-B2</f>
        <v>-0.3456999999999999</v>
      </c>
      <c r="K3" s="5" t="s">
        <v>238</v>
      </c>
      <c r="L3">
        <f>VAR(V4:V205)</f>
        <v>6.267431291584722E-3</v>
      </c>
      <c r="N3" s="7" t="s">
        <v>251</v>
      </c>
      <c r="O3" s="7"/>
      <c r="P3" s="7"/>
      <c r="Q3" s="7"/>
      <c r="R3" s="7"/>
      <c r="V3" s="8" t="s">
        <v>235</v>
      </c>
      <c r="W3" s="7"/>
    </row>
    <row r="4" spans="1:23" x14ac:dyDescent="0.35">
      <c r="A4" s="1" t="s">
        <v>4</v>
      </c>
      <c r="B4" s="1">
        <v>3.252221</v>
      </c>
      <c r="C4">
        <f t="shared" ref="C4:D67" si="0">B4-B3</f>
        <v>7.1330000000000116E-2</v>
      </c>
      <c r="D4">
        <f>C4-C3</f>
        <v>0.41703000000000001</v>
      </c>
      <c r="E4">
        <f>D4*D4</f>
        <v>0.17391402090000002</v>
      </c>
      <c r="F4">
        <f>D4*D5</f>
        <v>0.11987610756000001</v>
      </c>
      <c r="G4">
        <f>D4*D6</f>
        <v>-0.16844508948000006</v>
      </c>
      <c r="H4">
        <f>D4*D7</f>
        <v>0.32763378108000007</v>
      </c>
      <c r="I4">
        <f>D4*D8</f>
        <v>1.7290897859999675E-2</v>
      </c>
      <c r="J4">
        <f>D4*D9</f>
        <v>-1.2743515163699997</v>
      </c>
      <c r="K4" s="6" t="s">
        <v>236</v>
      </c>
      <c r="L4">
        <f>V4</f>
        <v>9.6312624440053618E-3</v>
      </c>
      <c r="N4" s="6" t="s">
        <v>256</v>
      </c>
      <c r="O4" s="6"/>
      <c r="P4" s="6"/>
      <c r="Q4" s="6"/>
      <c r="R4" s="6"/>
      <c r="V4">
        <f>LOG(B4)-LOG(B3)</f>
        <v>9.6312624440053618E-3</v>
      </c>
    </row>
    <row r="5" spans="1:23" x14ac:dyDescent="0.35">
      <c r="A5" s="1" t="s">
        <v>5</v>
      </c>
      <c r="B5" s="1">
        <v>3.6110030000000002</v>
      </c>
      <c r="C5">
        <f t="shared" si="0"/>
        <v>0.35878200000000016</v>
      </c>
      <c r="D5">
        <f t="shared" si="0"/>
        <v>0.28745200000000004</v>
      </c>
      <c r="E5">
        <f t="shared" ref="E5:E68" si="1">D5*D5</f>
        <v>8.262865230400003E-2</v>
      </c>
      <c r="F5">
        <f t="shared" ref="F5:F68" si="2">D5*D6</f>
        <v>-0.11610646203200006</v>
      </c>
      <c r="G5">
        <f t="shared" ref="G5:G68" si="3">D5*D7</f>
        <v>0.22583263947200011</v>
      </c>
      <c r="H5">
        <f t="shared" ref="H5:H68" si="4">D5*D8</f>
        <v>1.1918334823999777E-2</v>
      </c>
      <c r="I5">
        <f t="shared" ref="I5:I68" si="5">D5*D9</f>
        <v>-0.87838978510799992</v>
      </c>
      <c r="J5">
        <f t="shared" ref="J5:J68" si="6">D5*D10</f>
        <v>0.7028506099120001</v>
      </c>
      <c r="K5" s="6" t="s">
        <v>237</v>
      </c>
      <c r="L5">
        <f>V5</f>
        <v>4.5447799454656934E-2</v>
      </c>
      <c r="V5">
        <f t="shared" ref="V5:V68" si="7">LOG(B5)-LOG(B4)</f>
        <v>4.5447799454656934E-2</v>
      </c>
    </row>
    <row r="6" spans="1:23" x14ac:dyDescent="0.35">
      <c r="A6" s="1" t="s">
        <v>6</v>
      </c>
      <c r="B6" s="1">
        <v>3.5658690000000002</v>
      </c>
      <c r="C6">
        <f t="shared" si="0"/>
        <v>-4.5134000000000007E-2</v>
      </c>
      <c r="D6">
        <f t="shared" si="0"/>
        <v>-0.40391600000000016</v>
      </c>
      <c r="E6">
        <f t="shared" si="1"/>
        <v>0.16314813505600012</v>
      </c>
      <c r="F6">
        <f t="shared" si="2"/>
        <v>-0.31733095057600019</v>
      </c>
      <c r="G6">
        <f t="shared" si="3"/>
        <v>-1.6747165191999692E-2</v>
      </c>
      <c r="H6">
        <f t="shared" si="4"/>
        <v>1.2342780305640002</v>
      </c>
      <c r="I6">
        <f t="shared" si="5"/>
        <v>-0.98761743509600042</v>
      </c>
      <c r="J6">
        <f t="shared" si="6"/>
        <v>-1.9257907047999963E-2</v>
      </c>
      <c r="K6" s="5" t="s">
        <v>239</v>
      </c>
      <c r="L6" s="5" t="s">
        <v>242</v>
      </c>
      <c r="R6" s="6" t="s">
        <v>264</v>
      </c>
      <c r="V6">
        <f t="shared" si="7"/>
        <v>-5.4624648619251426E-3</v>
      </c>
    </row>
    <row r="7" spans="1:23" x14ac:dyDescent="0.35">
      <c r="A7" s="1" t="s">
        <v>7</v>
      </c>
      <c r="B7" s="1">
        <v>4.3063710000000004</v>
      </c>
      <c r="C7">
        <f t="shared" si="0"/>
        <v>0.74050200000000022</v>
      </c>
      <c r="D7">
        <f t="shared" si="0"/>
        <v>0.78563600000000022</v>
      </c>
      <c r="E7">
        <f t="shared" si="1"/>
        <v>0.61722392449600039</v>
      </c>
      <c r="F7">
        <f t="shared" si="2"/>
        <v>3.2574039831999399E-2</v>
      </c>
      <c r="G7">
        <f t="shared" si="3"/>
        <v>-2.4007299904440003</v>
      </c>
      <c r="H7">
        <f t="shared" si="4"/>
        <v>1.9209632974160005</v>
      </c>
      <c r="I7">
        <f t="shared" si="5"/>
        <v>3.745755320799992E-2</v>
      </c>
      <c r="J7">
        <f t="shared" si="6"/>
        <v>-0.23268259975599986</v>
      </c>
      <c r="K7" s="6" t="s">
        <v>246</v>
      </c>
      <c r="L7" t="s">
        <v>240</v>
      </c>
      <c r="M7" t="s">
        <v>241</v>
      </c>
      <c r="O7" t="s">
        <v>258</v>
      </c>
      <c r="P7" t="s">
        <v>260</v>
      </c>
      <c r="Q7" s="6" t="s">
        <v>262</v>
      </c>
      <c r="R7" t="s">
        <v>265</v>
      </c>
      <c r="S7" t="s">
        <v>267</v>
      </c>
      <c r="V7">
        <f t="shared" si="7"/>
        <v>8.194605781356068E-2</v>
      </c>
    </row>
    <row r="8" spans="1:23" x14ac:dyDescent="0.35">
      <c r="A8" s="1" t="s">
        <v>8</v>
      </c>
      <c r="B8" s="1">
        <v>5.0883349999999998</v>
      </c>
      <c r="C8">
        <f t="shared" si="0"/>
        <v>0.78196399999999944</v>
      </c>
      <c r="D8">
        <f t="shared" si="0"/>
        <v>4.1461999999999222E-2</v>
      </c>
      <c r="E8">
        <f t="shared" si="1"/>
        <v>1.7190974439999355E-3</v>
      </c>
      <c r="F8">
        <f t="shared" si="2"/>
        <v>-0.12669870889799759</v>
      </c>
      <c r="G8">
        <f t="shared" si="3"/>
        <v>0.1013789849719981</v>
      </c>
      <c r="H8">
        <f t="shared" si="4"/>
        <v>1.9768252359999581E-3</v>
      </c>
      <c r="I8">
        <f t="shared" si="5"/>
        <v>-1.2279842001999759E-2</v>
      </c>
      <c r="J8">
        <f t="shared" si="6"/>
        <v>9.1277349139998049E-3</v>
      </c>
      <c r="L8" t="s">
        <v>241</v>
      </c>
      <c r="M8">
        <v>0</v>
      </c>
      <c r="O8" t="s">
        <v>259</v>
      </c>
      <c r="P8" t="s">
        <v>261</v>
      </c>
      <c r="R8" t="s">
        <v>266</v>
      </c>
      <c r="S8" t="s">
        <v>263</v>
      </c>
      <c r="V8">
        <f t="shared" si="7"/>
        <v>7.246425397880174E-2</v>
      </c>
    </row>
    <row r="9" spans="1:23" x14ac:dyDescent="0.35">
      <c r="A9" s="1" t="s">
        <v>9</v>
      </c>
      <c r="B9" s="1">
        <v>2.8145199999999999</v>
      </c>
      <c r="C9">
        <f t="shared" si="0"/>
        <v>-2.2738149999999999</v>
      </c>
      <c r="D9">
        <f t="shared" si="0"/>
        <v>-3.0557789999999994</v>
      </c>
      <c r="E9">
        <f t="shared" si="1"/>
        <v>9.3377852968409965</v>
      </c>
      <c r="F9">
        <f t="shared" si="2"/>
        <v>-7.4717035675739982</v>
      </c>
      <c r="G9">
        <f t="shared" si="3"/>
        <v>-0.14569343116199962</v>
      </c>
      <c r="H9">
        <f t="shared" si="4"/>
        <v>0.90503312220899901</v>
      </c>
      <c r="I9">
        <f t="shared" si="5"/>
        <v>-0.67272057951299813</v>
      </c>
      <c r="J9">
        <f t="shared" si="6"/>
        <v>-0.99124220931678064</v>
      </c>
      <c r="V9">
        <f t="shared" si="7"/>
        <v>-0.25717135705971228</v>
      </c>
    </row>
    <row r="10" spans="1:23" x14ac:dyDescent="0.35">
      <c r="A10" s="1" t="s">
        <v>10</v>
      </c>
      <c r="B10" s="1">
        <v>2.985811</v>
      </c>
      <c r="C10">
        <f t="shared" si="0"/>
        <v>0.17129100000000008</v>
      </c>
      <c r="D10">
        <f t="shared" si="0"/>
        <v>2.445106</v>
      </c>
      <c r="E10">
        <f t="shared" si="1"/>
        <v>5.9785433512360004</v>
      </c>
      <c r="F10">
        <f t="shared" si="2"/>
        <v>0.11657776386799973</v>
      </c>
      <c r="G10">
        <f t="shared" si="3"/>
        <v>-0.72416948912599932</v>
      </c>
      <c r="H10">
        <f t="shared" si="4"/>
        <v>0.53828275058199859</v>
      </c>
      <c r="I10">
        <f t="shared" si="5"/>
        <v>0.79315037947892075</v>
      </c>
      <c r="J10">
        <f t="shared" si="6"/>
        <v>-1.5805227534202997</v>
      </c>
      <c r="K10" s="6" t="s">
        <v>247</v>
      </c>
      <c r="L10">
        <f>L4</f>
        <v>9.6312624440053618E-3</v>
      </c>
      <c r="M10">
        <f>L5</f>
        <v>4.5447799454656934E-2</v>
      </c>
      <c r="V10">
        <f t="shared" si="7"/>
        <v>2.5657974578432219E-2</v>
      </c>
    </row>
    <row r="11" spans="1:23" x14ac:dyDescent="0.35">
      <c r="A11" s="1" t="s">
        <v>11</v>
      </c>
      <c r="B11" s="1">
        <v>3.20478</v>
      </c>
      <c r="C11">
        <f t="shared" si="0"/>
        <v>0.21896899999999997</v>
      </c>
      <c r="D11">
        <f t="shared" si="0"/>
        <v>4.7677999999999887E-2</v>
      </c>
      <c r="E11">
        <f t="shared" si="1"/>
        <v>2.2731916839999894E-3</v>
      </c>
      <c r="F11">
        <f t="shared" si="2"/>
        <v>-1.4120840937999955E-2</v>
      </c>
      <c r="G11">
        <f t="shared" si="3"/>
        <v>1.0496168665999948E-2</v>
      </c>
      <c r="H11">
        <f t="shared" si="4"/>
        <v>1.5465924091959977E-2</v>
      </c>
      <c r="I11">
        <f t="shared" si="5"/>
        <v>-3.0819180778899922E-2</v>
      </c>
      <c r="J11">
        <f t="shared" si="6"/>
        <v>1.8952022640859951E-2</v>
      </c>
      <c r="K11" s="6" t="s">
        <v>248</v>
      </c>
      <c r="L11">
        <f>L5</f>
        <v>4.5447799454656934E-2</v>
      </c>
      <c r="M11">
        <v>0</v>
      </c>
      <c r="V11">
        <f t="shared" si="7"/>
        <v>3.0735907980516286E-2</v>
      </c>
    </row>
    <row r="12" spans="1:23" x14ac:dyDescent="0.35">
      <c r="A12" s="1" t="s">
        <v>12</v>
      </c>
      <c r="B12" s="1">
        <v>3.1275780000000002</v>
      </c>
      <c r="C12">
        <f t="shared" si="0"/>
        <v>-7.7201999999999771E-2</v>
      </c>
      <c r="D12">
        <f t="shared" si="0"/>
        <v>-0.29617099999999974</v>
      </c>
      <c r="E12">
        <f t="shared" si="1"/>
        <v>8.771726124099985E-2</v>
      </c>
      <c r="F12">
        <f t="shared" si="2"/>
        <v>-6.5201157136999768E-2</v>
      </c>
      <c r="G12">
        <f t="shared" si="3"/>
        <v>-9.6072784182219997E-2</v>
      </c>
      <c r="H12">
        <f t="shared" si="4"/>
        <v>0.1914456896360498</v>
      </c>
      <c r="I12">
        <f t="shared" si="5"/>
        <v>-0.11772808208326987</v>
      </c>
      <c r="J12">
        <f t="shared" si="6"/>
        <v>2.1068701618449877E-2</v>
      </c>
      <c r="V12">
        <f t="shared" si="7"/>
        <v>-1.0590072110343685E-2</v>
      </c>
    </row>
    <row r="13" spans="1:23" x14ac:dyDescent="0.35">
      <c r="A13" s="1" t="s">
        <v>13</v>
      </c>
      <c r="B13" s="1">
        <v>3.2705229999999998</v>
      </c>
      <c r="C13">
        <f t="shared" si="0"/>
        <v>0.14294499999999966</v>
      </c>
      <c r="D13">
        <f t="shared" si="0"/>
        <v>0.22014699999999943</v>
      </c>
      <c r="E13">
        <f t="shared" si="1"/>
        <v>4.8464701608999745E-2</v>
      </c>
      <c r="F13">
        <f t="shared" si="2"/>
        <v>7.1411904674539881E-2</v>
      </c>
      <c r="G13">
        <f t="shared" si="3"/>
        <v>-0.14230358217484962</v>
      </c>
      <c r="H13">
        <f t="shared" si="4"/>
        <v>8.7508513954389758E-2</v>
      </c>
      <c r="I13">
        <f t="shared" si="5"/>
        <v>-1.5660586131649879E-2</v>
      </c>
      <c r="J13">
        <f t="shared" si="6"/>
        <v>6.9291666716069761E-2</v>
      </c>
      <c r="L13" s="6" t="s">
        <v>243</v>
      </c>
      <c r="M13" s="6"/>
      <c r="N13" t="s">
        <v>252</v>
      </c>
      <c r="V13">
        <f t="shared" si="7"/>
        <v>1.9409058105307797E-2</v>
      </c>
    </row>
    <row r="14" spans="1:23" x14ac:dyDescent="0.35">
      <c r="A14" s="1" t="s">
        <v>14</v>
      </c>
      <c r="B14" s="1">
        <v>3.7378508199999998</v>
      </c>
      <c r="C14">
        <f t="shared" si="0"/>
        <v>0.46732781999999995</v>
      </c>
      <c r="D14">
        <f t="shared" si="0"/>
        <v>0.32438282000000029</v>
      </c>
      <c r="E14">
        <f t="shared" si="1"/>
        <v>0.10522421391115259</v>
      </c>
      <c r="F14">
        <f t="shared" si="2"/>
        <v>-0.20968188202419116</v>
      </c>
      <c r="G14">
        <f t="shared" si="3"/>
        <v>0.1289422909716435</v>
      </c>
      <c r="H14">
        <f t="shared" si="4"/>
        <v>-2.3075604447198906E-2</v>
      </c>
      <c r="I14">
        <f t="shared" si="5"/>
        <v>0.10210007972790421</v>
      </c>
      <c r="J14">
        <f t="shared" si="6"/>
        <v>0.31204905532225513</v>
      </c>
      <c r="L14">
        <v>5.0500000000000003E-2</v>
      </c>
      <c r="N14" t="s">
        <v>253</v>
      </c>
      <c r="V14">
        <f t="shared" si="7"/>
        <v>5.800475675920258E-2</v>
      </c>
    </row>
    <row r="15" spans="1:23" x14ac:dyDescent="0.35">
      <c r="A15" s="1" t="s">
        <v>15</v>
      </c>
      <c r="B15" s="1">
        <v>3.5587760899999998</v>
      </c>
      <c r="C15">
        <f t="shared" si="0"/>
        <v>-0.17907472999999996</v>
      </c>
      <c r="D15">
        <f t="shared" si="0"/>
        <v>-0.64640254999999991</v>
      </c>
      <c r="E15">
        <f t="shared" si="1"/>
        <v>0.41783625664650237</v>
      </c>
      <c r="F15">
        <f t="shared" si="2"/>
        <v>-0.25694525279394342</v>
      </c>
      <c r="G15">
        <f t="shared" si="3"/>
        <v>4.5983105879222261E-2</v>
      </c>
      <c r="H15">
        <f t="shared" si="4"/>
        <v>-0.20345637260111529</v>
      </c>
      <c r="I15">
        <f t="shared" si="5"/>
        <v>-0.62182487064326208</v>
      </c>
      <c r="J15">
        <f t="shared" si="6"/>
        <v>0.67387448384631099</v>
      </c>
      <c r="L15" s="6" t="s">
        <v>244</v>
      </c>
      <c r="M15" s="6"/>
      <c r="N15" t="s">
        <v>254</v>
      </c>
      <c r="V15">
        <f t="shared" si="7"/>
        <v>-2.1321300365837903E-2</v>
      </c>
    </row>
    <row r="16" spans="1:23" x14ac:dyDescent="0.35">
      <c r="A16" s="1" t="s">
        <v>16</v>
      </c>
      <c r="B16" s="1">
        <v>3.7772017299999998</v>
      </c>
      <c r="C16">
        <f t="shared" si="0"/>
        <v>0.21842563999999998</v>
      </c>
      <c r="D16">
        <f t="shared" si="0"/>
        <v>0.39750036999999994</v>
      </c>
      <c r="E16">
        <f t="shared" si="1"/>
        <v>0.15800654415013685</v>
      </c>
      <c r="F16">
        <f t="shared" si="2"/>
        <v>-2.8276963945671352E-2</v>
      </c>
      <c r="G16">
        <f t="shared" si="3"/>
        <v>0.12511396093316957</v>
      </c>
      <c r="H16">
        <f t="shared" si="4"/>
        <v>0.38238651155676723</v>
      </c>
      <c r="I16">
        <f t="shared" si="5"/>
        <v>-0.41439402839989981</v>
      </c>
      <c r="J16">
        <f t="shared" si="6"/>
        <v>-1.2412860203598113</v>
      </c>
      <c r="L16" t="s">
        <v>245</v>
      </c>
      <c r="V16">
        <f t="shared" si="7"/>
        <v>2.5869515871552062E-2</v>
      </c>
    </row>
    <row r="17" spans="1:22" x14ac:dyDescent="0.35">
      <c r="A17" s="1" t="s">
        <v>17</v>
      </c>
      <c r="B17" s="1">
        <v>3.9244904200000001</v>
      </c>
      <c r="C17">
        <f t="shared" si="0"/>
        <v>0.14728869000000033</v>
      </c>
      <c r="D17">
        <f t="shared" si="0"/>
        <v>-7.1136949999999644E-2</v>
      </c>
      <c r="E17">
        <f t="shared" si="1"/>
        <v>5.0604656553024496E-3</v>
      </c>
      <c r="F17">
        <f t="shared" si="2"/>
        <v>-2.2390483770379371E-2</v>
      </c>
      <c r="G17">
        <f t="shared" si="3"/>
        <v>-6.8432163102862126E-2</v>
      </c>
      <c r="H17">
        <f t="shared" si="4"/>
        <v>7.4160251168023092E-2</v>
      </c>
      <c r="I17">
        <f t="shared" si="5"/>
        <v>0.22214143238667788</v>
      </c>
      <c r="J17">
        <f t="shared" si="6"/>
        <v>-0.21786833183506041</v>
      </c>
      <c r="V17">
        <f t="shared" si="7"/>
        <v>1.6613093346668939E-2</v>
      </c>
    </row>
    <row r="18" spans="1:22" x14ac:dyDescent="0.35">
      <c r="A18" s="1" t="s">
        <v>18</v>
      </c>
      <c r="B18" s="1">
        <v>4.3865309200000002</v>
      </c>
      <c r="C18">
        <f t="shared" si="0"/>
        <v>0.46204050000000008</v>
      </c>
      <c r="D18">
        <f t="shared" si="0"/>
        <v>0.31475180999999974</v>
      </c>
      <c r="E18">
        <f t="shared" si="1"/>
        <v>9.9068701898275935E-2</v>
      </c>
      <c r="F18">
        <f t="shared" si="2"/>
        <v>0.30278423799222709</v>
      </c>
      <c r="G18">
        <f t="shared" si="3"/>
        <v>-0.32812867694201087</v>
      </c>
      <c r="H18">
        <f t="shared" si="4"/>
        <v>-0.98288467413488745</v>
      </c>
      <c r="I18">
        <f t="shared" si="5"/>
        <v>0.96397795782313089</v>
      </c>
      <c r="J18">
        <f t="shared" si="6"/>
        <v>-0.11313874360393224</v>
      </c>
      <c r="K18" s="6" t="s">
        <v>255</v>
      </c>
      <c r="L18">
        <f>V6</f>
        <v>-5.4624648619251426E-3</v>
      </c>
      <c r="R18" s="6" t="s">
        <v>273</v>
      </c>
      <c r="V18">
        <f t="shared" si="7"/>
        <v>4.8337921709686205E-2</v>
      </c>
    </row>
    <row r="19" spans="1:22" x14ac:dyDescent="0.35">
      <c r="A19" s="1" t="s">
        <v>19</v>
      </c>
      <c r="B19" s="1">
        <v>5.8105491699999998</v>
      </c>
      <c r="C19">
        <f t="shared" si="0"/>
        <v>1.4240182499999996</v>
      </c>
      <c r="D19">
        <f t="shared" si="0"/>
        <v>0.96197774999999952</v>
      </c>
      <c r="E19">
        <f t="shared" si="1"/>
        <v>0.92540119149506161</v>
      </c>
      <c r="F19">
        <f t="shared" si="2"/>
        <v>-1.0028615446410065</v>
      </c>
      <c r="G19">
        <f t="shared" si="3"/>
        <v>-3.0039960289148535</v>
      </c>
      <c r="H19">
        <f t="shared" si="4"/>
        <v>2.946211324142316</v>
      </c>
      <c r="I19">
        <f t="shared" si="5"/>
        <v>-0.3457865866122824</v>
      </c>
      <c r="J19">
        <f t="shared" si="6"/>
        <v>0.2011495282854453</v>
      </c>
      <c r="K19" s="5" t="s">
        <v>257</v>
      </c>
      <c r="L19" s="5"/>
      <c r="O19" t="s">
        <v>258</v>
      </c>
      <c r="P19" t="s">
        <v>260</v>
      </c>
      <c r="Q19" t="s">
        <v>270</v>
      </c>
      <c r="R19" s="9" t="s">
        <v>275</v>
      </c>
      <c r="S19" s="9" t="s">
        <v>277</v>
      </c>
      <c r="T19" s="9" t="s">
        <v>279</v>
      </c>
      <c r="V19">
        <f t="shared" si="7"/>
        <v>0.12209598564043489</v>
      </c>
    </row>
    <row r="20" spans="1:22" x14ac:dyDescent="0.35">
      <c r="A20" s="1" t="s">
        <v>20</v>
      </c>
      <c r="B20" s="1">
        <v>6.19206769</v>
      </c>
      <c r="C20">
        <f t="shared" si="0"/>
        <v>0.38151852000000019</v>
      </c>
      <c r="D20">
        <f t="shared" si="0"/>
        <v>-1.0424997299999994</v>
      </c>
      <c r="E20">
        <f t="shared" si="1"/>
        <v>1.0868056870500717</v>
      </c>
      <c r="F20">
        <f t="shared" si="2"/>
        <v>3.2554443687131087</v>
      </c>
      <c r="G20">
        <f t="shared" si="3"/>
        <v>-3.1928228173066442</v>
      </c>
      <c r="H20">
        <f t="shared" si="4"/>
        <v>0.37473052072246577</v>
      </c>
      <c r="I20">
        <f t="shared" si="5"/>
        <v>-0.2179866726930057</v>
      </c>
      <c r="J20">
        <f t="shared" si="6"/>
        <v>2.7947124261894728E-2</v>
      </c>
      <c r="K20" s="6" t="s">
        <v>246</v>
      </c>
      <c r="L20" s="7" t="s">
        <v>240</v>
      </c>
      <c r="M20" s="7" t="s">
        <v>241</v>
      </c>
      <c r="N20" s="7" t="s">
        <v>283</v>
      </c>
      <c r="O20" t="s">
        <v>259</v>
      </c>
      <c r="P20" t="s">
        <v>261</v>
      </c>
      <c r="Q20" t="s">
        <v>271</v>
      </c>
      <c r="R20" s="9" t="s">
        <v>276</v>
      </c>
      <c r="S20" s="9" t="s">
        <v>278</v>
      </c>
      <c r="T20" s="9" t="s">
        <v>280</v>
      </c>
      <c r="V20">
        <f t="shared" si="7"/>
        <v>2.7618514667336336E-2</v>
      </c>
    </row>
    <row r="21" spans="1:22" x14ac:dyDescent="0.35">
      <c r="A21" s="1" t="s">
        <v>21</v>
      </c>
      <c r="B21" s="1">
        <v>3.4508569900000001</v>
      </c>
      <c r="C21">
        <f t="shared" si="0"/>
        <v>-2.7412106999999999</v>
      </c>
      <c r="D21">
        <f t="shared" si="0"/>
        <v>-3.1227292200000001</v>
      </c>
      <c r="E21">
        <f t="shared" si="1"/>
        <v>9.7514377814418083</v>
      </c>
      <c r="F21">
        <f t="shared" si="2"/>
        <v>-9.5638596528808542</v>
      </c>
      <c r="G21">
        <f t="shared" si="3"/>
        <v>1.1224769781819128</v>
      </c>
      <c r="H21">
        <f t="shared" si="4"/>
        <v>-0.6529626174474169</v>
      </c>
      <c r="I21">
        <f t="shared" si="5"/>
        <v>8.3713500383918227E-2</v>
      </c>
      <c r="J21">
        <f t="shared" si="6"/>
        <v>-0.37969314549647731</v>
      </c>
      <c r="L21" s="7" t="s">
        <v>241</v>
      </c>
      <c r="M21" s="7" t="s">
        <v>283</v>
      </c>
      <c r="N21" s="7">
        <v>0</v>
      </c>
      <c r="O21" t="s">
        <v>268</v>
      </c>
      <c r="P21" t="s">
        <v>269</v>
      </c>
      <c r="Q21" t="s">
        <v>272</v>
      </c>
      <c r="R21" s="9" t="s">
        <v>274</v>
      </c>
      <c r="S21" s="9" t="s">
        <v>281</v>
      </c>
      <c r="T21" s="9" t="s">
        <v>282</v>
      </c>
      <c r="V21">
        <f t="shared" si="7"/>
        <v>-0.2539087336051834</v>
      </c>
    </row>
    <row r="22" spans="1:22" x14ac:dyDescent="0.35">
      <c r="A22" s="1" t="s">
        <v>22</v>
      </c>
      <c r="B22" s="1">
        <v>3.77230686</v>
      </c>
      <c r="C22">
        <f t="shared" si="0"/>
        <v>0.32144986999999992</v>
      </c>
      <c r="D22">
        <f t="shared" si="0"/>
        <v>3.0626605699999998</v>
      </c>
      <c r="E22">
        <f t="shared" si="1"/>
        <v>9.3798897670327239</v>
      </c>
      <c r="F22">
        <f t="shared" si="2"/>
        <v>-1.1008850718764833</v>
      </c>
      <c r="G22">
        <f t="shared" si="3"/>
        <v>0.64040226393378985</v>
      </c>
      <c r="H22">
        <f t="shared" si="4"/>
        <v>-8.210319202844818E-2</v>
      </c>
      <c r="I22">
        <f t="shared" si="5"/>
        <v>0.37238938873199323</v>
      </c>
      <c r="J22">
        <f t="shared" si="6"/>
        <v>-5.8984851848830885E-2</v>
      </c>
      <c r="L22" s="7" t="s">
        <v>283</v>
      </c>
      <c r="M22" s="7">
        <v>0</v>
      </c>
      <c r="N22" s="7">
        <v>0</v>
      </c>
      <c r="V22">
        <f t="shared" si="7"/>
        <v>3.8680051697651874E-2</v>
      </c>
    </row>
    <row r="23" spans="1:22" x14ac:dyDescent="0.35">
      <c r="A23" s="1" t="s">
        <v>23</v>
      </c>
      <c r="B23" s="1">
        <v>3.7343028999999999</v>
      </c>
      <c r="C23">
        <f t="shared" si="0"/>
        <v>-3.800396000000017E-2</v>
      </c>
      <c r="D23">
        <f t="shared" si="0"/>
        <v>-0.35945383000000009</v>
      </c>
      <c r="E23">
        <f t="shared" si="1"/>
        <v>0.12920705590166895</v>
      </c>
      <c r="F23">
        <f t="shared" si="2"/>
        <v>-7.5161788663923562E-2</v>
      </c>
      <c r="G23">
        <f t="shared" si="3"/>
        <v>9.6361663838742586E-3</v>
      </c>
      <c r="H23">
        <f t="shared" si="4"/>
        <v>-4.3706048702313052E-2</v>
      </c>
      <c r="I23">
        <f t="shared" si="5"/>
        <v>6.9228471208106646E-3</v>
      </c>
      <c r="J23">
        <f t="shared" si="6"/>
        <v>7.1941646689636402E-2</v>
      </c>
      <c r="V23">
        <f t="shared" si="7"/>
        <v>-4.3974714717405217E-3</v>
      </c>
    </row>
    <row r="24" spans="1:22" x14ac:dyDescent="0.35">
      <c r="A24" s="1" t="s">
        <v>24</v>
      </c>
      <c r="B24" s="1">
        <v>3.9053989200000001</v>
      </c>
      <c r="C24">
        <f t="shared" si="0"/>
        <v>0.17109602000000024</v>
      </c>
      <c r="D24">
        <f t="shared" si="0"/>
        <v>0.20909998000000041</v>
      </c>
      <c r="E24">
        <f t="shared" si="1"/>
        <v>4.372280163600057E-2</v>
      </c>
      <c r="F24">
        <f t="shared" si="2"/>
        <v>-5.6055104438441604E-3</v>
      </c>
      <c r="G24">
        <f t="shared" si="3"/>
        <v>2.5424500024196991E-2</v>
      </c>
      <c r="H24">
        <f t="shared" si="4"/>
        <v>-4.0271296998131024E-3</v>
      </c>
      <c r="I24">
        <f t="shared" si="5"/>
        <v>-4.1849594102169013E-2</v>
      </c>
      <c r="J24">
        <f t="shared" si="6"/>
        <v>2.658032943764418E-3</v>
      </c>
      <c r="K24" s="6" t="s">
        <v>284</v>
      </c>
      <c r="L24" s="6"/>
      <c r="V24">
        <f t="shared" si="7"/>
        <v>1.9455859914958129E-2</v>
      </c>
    </row>
    <row r="25" spans="1:22" x14ac:dyDescent="0.35">
      <c r="A25" s="1" t="s">
        <v>25</v>
      </c>
      <c r="B25" s="1">
        <v>4.0496871399999996</v>
      </c>
      <c r="C25">
        <f t="shared" si="0"/>
        <v>0.14428821999999952</v>
      </c>
      <c r="D25">
        <f t="shared" si="0"/>
        <v>-2.6807800000000714E-2</v>
      </c>
      <c r="E25">
        <f t="shared" si="1"/>
        <v>7.1865814084003826E-4</v>
      </c>
      <c r="F25">
        <f t="shared" si="2"/>
        <v>-3.2595646912481047E-3</v>
      </c>
      <c r="G25">
        <f t="shared" si="3"/>
        <v>5.1630080293002588E-4</v>
      </c>
      <c r="H25">
        <f t="shared" si="4"/>
        <v>5.3653546440901338E-3</v>
      </c>
      <c r="I25">
        <f t="shared" si="5"/>
        <v>-3.4077485588401071E-4</v>
      </c>
      <c r="J25">
        <f t="shared" si="6"/>
        <v>-9.8331251670202707E-3</v>
      </c>
      <c r="L25">
        <f>V4</f>
        <v>9.6312624440053618E-3</v>
      </c>
      <c r="M25">
        <f>V5</f>
        <v>4.5447799454656934E-2</v>
      </c>
      <c r="N25">
        <f>V6</f>
        <v>-5.4624648619251426E-3</v>
      </c>
      <c r="V25">
        <f t="shared" si="7"/>
        <v>1.5756071112500658E-2</v>
      </c>
    </row>
    <row r="26" spans="1:22" x14ac:dyDescent="0.35">
      <c r="A26" s="1" t="s">
        <v>26</v>
      </c>
      <c r="B26" s="1">
        <v>4.3155655199999998</v>
      </c>
      <c r="C26">
        <f t="shared" si="0"/>
        <v>0.26587838000000019</v>
      </c>
      <c r="D26">
        <f t="shared" si="0"/>
        <v>0.12159016000000067</v>
      </c>
      <c r="E26">
        <f t="shared" si="1"/>
        <v>1.4784167008825762E-2</v>
      </c>
      <c r="F26">
        <f t="shared" si="2"/>
        <v>-2.3417474479960677E-3</v>
      </c>
      <c r="G26">
        <f t="shared" si="3"/>
        <v>-2.4335243087148094E-2</v>
      </c>
      <c r="H26">
        <f t="shared" si="4"/>
        <v>1.5456273640848161E-3</v>
      </c>
      <c r="I26">
        <f t="shared" si="5"/>
        <v>4.4599380119144286E-2</v>
      </c>
      <c r="J26">
        <f t="shared" si="6"/>
        <v>0.20185554405899547</v>
      </c>
      <c r="L26">
        <f>V5</f>
        <v>4.5447799454656934E-2</v>
      </c>
      <c r="M26">
        <f>V6</f>
        <v>-5.4624648619251426E-3</v>
      </c>
      <c r="N26">
        <v>0</v>
      </c>
      <c r="V26">
        <f t="shared" si="7"/>
        <v>2.7616241625861293E-2</v>
      </c>
    </row>
    <row r="27" spans="1:22" x14ac:dyDescent="0.35">
      <c r="A27" s="1" t="s">
        <v>27</v>
      </c>
      <c r="B27" s="1">
        <v>4.5621845499999996</v>
      </c>
      <c r="C27">
        <f t="shared" si="0"/>
        <v>0.24661902999999974</v>
      </c>
      <c r="D27">
        <f t="shared" si="0"/>
        <v>-1.9259350000000452E-2</v>
      </c>
      <c r="E27">
        <f t="shared" si="1"/>
        <v>3.7092256242251745E-4</v>
      </c>
      <c r="F27">
        <f t="shared" si="2"/>
        <v>3.8545961609925843E-3</v>
      </c>
      <c r="G27">
        <f t="shared" si="3"/>
        <v>-2.4482062014300691E-4</v>
      </c>
      <c r="H27">
        <f t="shared" si="4"/>
        <v>-7.0643469134151725E-3</v>
      </c>
      <c r="I27">
        <f t="shared" si="5"/>
        <v>-3.1973036078517245E-2</v>
      </c>
      <c r="J27">
        <f t="shared" si="6"/>
        <v>4.8814938599785661E-2</v>
      </c>
      <c r="L27">
        <f>V6</f>
        <v>-5.4624648619251426E-3</v>
      </c>
      <c r="M27">
        <v>0</v>
      </c>
      <c r="N27">
        <v>0</v>
      </c>
      <c r="V27">
        <f t="shared" si="7"/>
        <v>2.4135134860959861E-2</v>
      </c>
    </row>
    <row r="28" spans="1:22" x14ac:dyDescent="0.35">
      <c r="A28" s="1" t="s">
        <v>28</v>
      </c>
      <c r="B28" s="1">
        <v>4.6086620299999996</v>
      </c>
      <c r="C28">
        <f t="shared" si="0"/>
        <v>4.6477480000000071E-2</v>
      </c>
      <c r="D28">
        <f t="shared" si="0"/>
        <v>-0.20014154999999967</v>
      </c>
      <c r="E28">
        <f t="shared" si="1"/>
        <v>4.0056640036402365E-2</v>
      </c>
      <c r="F28">
        <f t="shared" si="2"/>
        <v>-2.5441553524590079E-3</v>
      </c>
      <c r="G28">
        <f t="shared" si="3"/>
        <v>-7.3412100667394939E-2</v>
      </c>
      <c r="H28">
        <f t="shared" si="4"/>
        <v>-0.33226110948501386</v>
      </c>
      <c r="I28">
        <f t="shared" si="5"/>
        <v>0.50728074802709777</v>
      </c>
      <c r="J28">
        <f t="shared" si="6"/>
        <v>0.48868689953808808</v>
      </c>
      <c r="V28">
        <f t="shared" si="7"/>
        <v>4.4020114685300316E-3</v>
      </c>
    </row>
    <row r="29" spans="1:22" x14ac:dyDescent="0.35">
      <c r="A29" s="1" t="s">
        <v>29</v>
      </c>
      <c r="B29" s="1">
        <v>4.6678512899999998</v>
      </c>
      <c r="C29">
        <f t="shared" si="0"/>
        <v>5.9189260000000132E-2</v>
      </c>
      <c r="D29">
        <f t="shared" si="0"/>
        <v>1.2711780000000061E-2</v>
      </c>
      <c r="E29">
        <f t="shared" si="1"/>
        <v>1.6158935076840156E-4</v>
      </c>
      <c r="F29">
        <f t="shared" si="2"/>
        <v>4.6626923446020261E-3</v>
      </c>
      <c r="G29">
        <f t="shared" si="3"/>
        <v>2.1103214831350296E-2</v>
      </c>
      <c r="H29">
        <f t="shared" si="4"/>
        <v>-3.2219403053268765E-2</v>
      </c>
      <c r="I29">
        <f t="shared" si="5"/>
        <v>-3.1038434327156542E-2</v>
      </c>
      <c r="J29">
        <f t="shared" si="6"/>
        <v>4.3766575786312413E-2</v>
      </c>
      <c r="L29" s="6" t="s">
        <v>285</v>
      </c>
      <c r="M29" s="6"/>
      <c r="N29" t="s">
        <v>286</v>
      </c>
      <c r="V29">
        <f t="shared" si="7"/>
        <v>5.5421507983598461E-3</v>
      </c>
    </row>
    <row r="30" spans="1:22" x14ac:dyDescent="0.35">
      <c r="A30" s="1" t="s">
        <v>30</v>
      </c>
      <c r="B30" s="1">
        <v>5.0938414500000002</v>
      </c>
      <c r="C30">
        <f t="shared" si="0"/>
        <v>0.42599016000000045</v>
      </c>
      <c r="D30">
        <f t="shared" si="0"/>
        <v>0.36680090000000032</v>
      </c>
      <c r="E30">
        <f t="shared" si="1"/>
        <v>0.13454290024081023</v>
      </c>
      <c r="F30">
        <f t="shared" si="2"/>
        <v>0.60893739452953144</v>
      </c>
      <c r="G30">
        <f t="shared" si="3"/>
        <v>-0.929697181464884</v>
      </c>
      <c r="H30">
        <f t="shared" si="4"/>
        <v>-0.8956200977197426</v>
      </c>
      <c r="I30">
        <f t="shared" si="5"/>
        <v>1.2628931108261421</v>
      </c>
      <c r="J30">
        <f t="shared" si="6"/>
        <v>-0.31967902642354745</v>
      </c>
      <c r="L30">
        <v>9.5999999999999992E-3</v>
      </c>
      <c r="M30">
        <v>4.5400000000000003E-2</v>
      </c>
      <c r="N30">
        <v>-5.4000000000000003E-3</v>
      </c>
      <c r="V30">
        <f t="shared" si="7"/>
        <v>3.7928411373572168E-2</v>
      </c>
    </row>
    <row r="31" spans="1:22" x14ac:dyDescent="0.35">
      <c r="A31" s="1" t="s">
        <v>31</v>
      </c>
      <c r="B31" s="1">
        <v>7.1799622000000003</v>
      </c>
      <c r="C31">
        <f t="shared" si="0"/>
        <v>2.0861207500000001</v>
      </c>
      <c r="D31">
        <f t="shared" si="0"/>
        <v>1.6601305899999996</v>
      </c>
      <c r="E31">
        <f t="shared" si="1"/>
        <v>2.7560335758537469</v>
      </c>
      <c r="F31">
        <f t="shared" si="2"/>
        <v>-4.2077833789029233</v>
      </c>
      <c r="G31">
        <f t="shared" si="3"/>
        <v>-4.0535514532361621</v>
      </c>
      <c r="H31">
        <f t="shared" si="4"/>
        <v>5.7158188139198582</v>
      </c>
      <c r="I31">
        <f t="shared" si="5"/>
        <v>-1.4468583112722702</v>
      </c>
      <c r="J31">
        <f t="shared" si="6"/>
        <v>1.3016071442543169</v>
      </c>
      <c r="L31">
        <v>4.5400000000000003E-2</v>
      </c>
      <c r="M31">
        <v>-5.4000000000000003E-3</v>
      </c>
      <c r="N31">
        <v>0</v>
      </c>
      <c r="V31">
        <f t="shared" si="7"/>
        <v>0.14907673477372674</v>
      </c>
    </row>
    <row r="32" spans="1:22" x14ac:dyDescent="0.35">
      <c r="A32" s="1" t="s">
        <v>32</v>
      </c>
      <c r="B32" s="1">
        <v>6.7314730799999998</v>
      </c>
      <c r="C32">
        <f t="shared" si="0"/>
        <v>-0.44848912000000052</v>
      </c>
      <c r="D32">
        <f t="shared" si="0"/>
        <v>-2.5346098700000006</v>
      </c>
      <c r="E32">
        <f t="shared" si="1"/>
        <v>6.4242471931014196</v>
      </c>
      <c r="F32">
        <f t="shared" si="2"/>
        <v>6.1887730903899705</v>
      </c>
      <c r="G32">
        <f t="shared" si="3"/>
        <v>-8.7266452820997493</v>
      </c>
      <c r="H32">
        <f t="shared" si="4"/>
        <v>2.2089957129470337</v>
      </c>
      <c r="I32">
        <f t="shared" si="5"/>
        <v>-1.9872330132110312</v>
      </c>
      <c r="J32">
        <f t="shared" si="6"/>
        <v>0.9133060875504837</v>
      </c>
      <c r="L32">
        <v>-5.4000000000000003E-3</v>
      </c>
      <c r="M32">
        <v>0</v>
      </c>
      <c r="N32">
        <v>0</v>
      </c>
      <c r="V32">
        <f t="shared" si="7"/>
        <v>-2.8012044505144496E-2</v>
      </c>
    </row>
    <row r="33" spans="1:22" x14ac:dyDescent="0.35">
      <c r="A33" s="1" t="s">
        <v>33</v>
      </c>
      <c r="B33" s="1">
        <v>3.8412775799999999</v>
      </c>
      <c r="C33">
        <f t="shared" si="0"/>
        <v>-2.8901954999999999</v>
      </c>
      <c r="D33">
        <f t="shared" si="0"/>
        <v>-2.4417063799999994</v>
      </c>
      <c r="E33">
        <f t="shared" si="1"/>
        <v>5.9619300461327018</v>
      </c>
      <c r="F33">
        <f t="shared" si="2"/>
        <v>-8.4067791708314648</v>
      </c>
      <c r="G33">
        <f t="shared" si="3"/>
        <v>2.1280272713904562</v>
      </c>
      <c r="H33">
        <f t="shared" si="4"/>
        <v>-1.9143930528858852</v>
      </c>
      <c r="I33">
        <f t="shared" si="5"/>
        <v>0.8798298023138581</v>
      </c>
      <c r="J33">
        <f t="shared" si="6"/>
        <v>-4.9353478547052212E-3</v>
      </c>
      <c r="V33">
        <f t="shared" si="7"/>
        <v>-0.24363442186616946</v>
      </c>
    </row>
    <row r="34" spans="1:22" x14ac:dyDescent="0.35">
      <c r="A34" s="1" t="s">
        <v>34</v>
      </c>
      <c r="B34" s="1">
        <v>4.39407557</v>
      </c>
      <c r="C34">
        <f t="shared" si="0"/>
        <v>0.55279799000000018</v>
      </c>
      <c r="D34">
        <f t="shared" si="0"/>
        <v>3.4429934900000001</v>
      </c>
      <c r="E34">
        <f t="shared" si="1"/>
        <v>11.854204172182381</v>
      </c>
      <c r="F34">
        <f t="shared" si="2"/>
        <v>-3.0006818600112783</v>
      </c>
      <c r="G34">
        <f t="shared" si="3"/>
        <v>2.6994412073360476</v>
      </c>
      <c r="H34">
        <f t="shared" si="4"/>
        <v>-1.2406275817957282</v>
      </c>
      <c r="I34">
        <f t="shared" si="5"/>
        <v>6.9592194515359987E-3</v>
      </c>
      <c r="J34">
        <f t="shared" si="6"/>
        <v>1.6905328372164445</v>
      </c>
      <c r="L34" s="6" t="s">
        <v>287</v>
      </c>
      <c r="M34" s="6"/>
      <c r="V34">
        <f t="shared" si="7"/>
        <v>5.8391830245418053E-2</v>
      </c>
    </row>
    <row r="35" spans="1:22" x14ac:dyDescent="0.35">
      <c r="A35" s="1" t="s">
        <v>35</v>
      </c>
      <c r="B35" s="1">
        <v>4.0753407299999997</v>
      </c>
      <c r="C35">
        <f t="shared" si="0"/>
        <v>-0.3187348400000003</v>
      </c>
      <c r="D35">
        <f t="shared" si="0"/>
        <v>-0.87153283000000048</v>
      </c>
      <c r="E35">
        <f t="shared" si="1"/>
        <v>0.7595694737678097</v>
      </c>
      <c r="F35">
        <f t="shared" si="2"/>
        <v>-0.68331573721569938</v>
      </c>
      <c r="G35">
        <f t="shared" si="3"/>
        <v>0.31404290204989266</v>
      </c>
      <c r="H35">
        <f t="shared" si="4"/>
        <v>-1.761603163295037E-3</v>
      </c>
      <c r="I35">
        <f t="shared" si="5"/>
        <v>-0.42792845008463204</v>
      </c>
      <c r="J35">
        <f t="shared" si="6"/>
        <v>0.64854938623285485</v>
      </c>
      <c r="L35">
        <v>0</v>
      </c>
      <c r="V35">
        <f t="shared" si="7"/>
        <v>-3.2703596742133745E-2</v>
      </c>
    </row>
    <row r="36" spans="1:22" x14ac:dyDescent="0.35">
      <c r="A36" s="1" t="s">
        <v>36</v>
      </c>
      <c r="B36" s="1">
        <v>4.5406449000000002</v>
      </c>
      <c r="C36">
        <f t="shared" si="0"/>
        <v>0.46530417000000046</v>
      </c>
      <c r="D36">
        <f t="shared" si="0"/>
        <v>0.78403901000000076</v>
      </c>
      <c r="E36">
        <f t="shared" si="1"/>
        <v>0.61471716920178132</v>
      </c>
      <c r="F36">
        <f t="shared" si="2"/>
        <v>-0.28251590478895089</v>
      </c>
      <c r="G36">
        <f t="shared" si="3"/>
        <v>1.5847545297435438E-3</v>
      </c>
      <c r="H36">
        <f t="shared" si="4"/>
        <v>0.38496839913097647</v>
      </c>
      <c r="I36">
        <f t="shared" si="5"/>
        <v>-0.58344103769230971</v>
      </c>
      <c r="J36">
        <f t="shared" si="6"/>
        <v>0.19079298429877228</v>
      </c>
      <c r="L36" s="6" t="s">
        <v>288</v>
      </c>
      <c r="M36" s="6"/>
      <c r="V36">
        <f t="shared" si="7"/>
        <v>4.6953614366391228E-2</v>
      </c>
    </row>
    <row r="37" spans="1:22" x14ac:dyDescent="0.35">
      <c r="A37" s="1" t="s">
        <v>37</v>
      </c>
      <c r="B37" s="1">
        <v>4.6456150799999998</v>
      </c>
      <c r="C37">
        <f t="shared" si="0"/>
        <v>0.10497017999999958</v>
      </c>
      <c r="D37">
        <f t="shared" si="0"/>
        <v>-0.36033399000000088</v>
      </c>
      <c r="E37">
        <f t="shared" si="1"/>
        <v>0.12984058434932075</v>
      </c>
      <c r="F37">
        <f t="shared" si="2"/>
        <v>-7.2833228396768882E-4</v>
      </c>
      <c r="G37">
        <f t="shared" si="3"/>
        <v>-0.17692639972439317</v>
      </c>
      <c r="H37">
        <f t="shared" si="4"/>
        <v>0.26814180718050074</v>
      </c>
      <c r="I37">
        <f t="shared" si="5"/>
        <v>-8.7685939627396944E-2</v>
      </c>
      <c r="J37">
        <f t="shared" si="6"/>
        <v>-0.13508719498065683</v>
      </c>
      <c r="L37" t="s">
        <v>289</v>
      </c>
      <c r="V37">
        <f t="shared" si="7"/>
        <v>9.9256834411063366E-3</v>
      </c>
    </row>
    <row r="38" spans="1:22" x14ac:dyDescent="0.35">
      <c r="A38" s="1" t="s">
        <v>38</v>
      </c>
      <c r="B38" s="1">
        <v>4.7526065300000004</v>
      </c>
      <c r="C38">
        <f t="shared" si="0"/>
        <v>0.10699145000000065</v>
      </c>
      <c r="D38">
        <f t="shared" si="0"/>
        <v>2.0212700000010742E-3</v>
      </c>
      <c r="E38">
        <f t="shared" si="1"/>
        <v>4.0855324129043427E-6</v>
      </c>
      <c r="F38">
        <f t="shared" si="2"/>
        <v>9.9245709229682532E-4</v>
      </c>
      <c r="G38">
        <f t="shared" si="3"/>
        <v>-1.5041239673226979E-3</v>
      </c>
      <c r="H38">
        <f t="shared" si="4"/>
        <v>4.9186855558855933E-4</v>
      </c>
      <c r="I38">
        <f t="shared" si="5"/>
        <v>7.5776280388840554E-4</v>
      </c>
      <c r="J38">
        <f t="shared" si="6"/>
        <v>-8.3356245015846688E-5</v>
      </c>
      <c r="L38" s="6" t="s">
        <v>304</v>
      </c>
      <c r="V38">
        <f t="shared" si="7"/>
        <v>9.888637608444939E-3</v>
      </c>
    </row>
    <row r="39" spans="1:22" x14ac:dyDescent="0.35">
      <c r="A39" s="1" t="s">
        <v>39</v>
      </c>
      <c r="B39" s="1">
        <v>5.3506046700000001</v>
      </c>
      <c r="C39">
        <f t="shared" si="0"/>
        <v>0.59799813999999962</v>
      </c>
      <c r="D39">
        <f t="shared" si="0"/>
        <v>0.49100668999999897</v>
      </c>
      <c r="E39">
        <f t="shared" si="1"/>
        <v>0.24108756962475508</v>
      </c>
      <c r="F39">
        <f t="shared" si="2"/>
        <v>-0.36538163161991821</v>
      </c>
      <c r="G39">
        <f t="shared" si="3"/>
        <v>0.11948465637667934</v>
      </c>
      <c r="H39">
        <f t="shared" si="4"/>
        <v>0.18407565844353629</v>
      </c>
      <c r="I39">
        <f t="shared" si="5"/>
        <v>-2.0248890032523139E-2</v>
      </c>
      <c r="J39">
        <f t="shared" si="6"/>
        <v>5.5993921741044062E-2</v>
      </c>
      <c r="L39" s="6" t="s">
        <v>290</v>
      </c>
      <c r="M39" s="6"/>
      <c r="N39" s="6"/>
      <c r="V39">
        <f t="shared" si="7"/>
        <v>5.1471003878161614E-2</v>
      </c>
    </row>
    <row r="40" spans="1:22" x14ac:dyDescent="0.35">
      <c r="A40" s="1" t="s">
        <v>40</v>
      </c>
      <c r="B40" s="1">
        <v>5.2044548400000004</v>
      </c>
      <c r="C40">
        <f t="shared" si="0"/>
        <v>-0.1461498299999997</v>
      </c>
      <c r="D40">
        <f t="shared" si="0"/>
        <v>-0.74414796999999933</v>
      </c>
      <c r="E40">
        <f t="shared" si="1"/>
        <v>0.55375620125511993</v>
      </c>
      <c r="F40">
        <f t="shared" si="2"/>
        <v>-0.18108564771053037</v>
      </c>
      <c r="G40">
        <f t="shared" si="3"/>
        <v>-0.27897690672436881</v>
      </c>
      <c r="H40">
        <f t="shared" si="4"/>
        <v>3.0688319974734653E-2</v>
      </c>
      <c r="I40">
        <f t="shared" si="5"/>
        <v>-8.4861905233789892E-2</v>
      </c>
      <c r="J40">
        <f t="shared" si="6"/>
        <v>2.2907157636986737</v>
      </c>
      <c r="L40" t="s">
        <v>291</v>
      </c>
      <c r="V40">
        <f t="shared" si="7"/>
        <v>-1.2027619828749669E-2</v>
      </c>
    </row>
    <row r="41" spans="1:22" x14ac:dyDescent="0.35">
      <c r="A41" s="1" t="s">
        <v>41</v>
      </c>
      <c r="B41" s="1">
        <v>5.3016512999999996</v>
      </c>
      <c r="C41">
        <f t="shared" si="0"/>
        <v>9.7196459999999263E-2</v>
      </c>
      <c r="D41">
        <f t="shared" si="0"/>
        <v>0.24334628999999897</v>
      </c>
      <c r="E41">
        <f t="shared" si="1"/>
        <v>5.9217416856763599E-2</v>
      </c>
      <c r="F41">
        <f t="shared" si="2"/>
        <v>9.1229161381775947E-2</v>
      </c>
      <c r="G41">
        <f t="shared" si="3"/>
        <v>-1.0035489060306846E-2</v>
      </c>
      <c r="H41">
        <f t="shared" si="4"/>
        <v>2.7750972432235867E-2</v>
      </c>
      <c r="I41">
        <f t="shared" si="5"/>
        <v>-0.74909454169523171</v>
      </c>
      <c r="J41">
        <f t="shared" si="6"/>
        <v>0.79493897999126462</v>
      </c>
      <c r="L41" t="s">
        <v>292</v>
      </c>
      <c r="V41">
        <f t="shared" si="7"/>
        <v>8.0359155004099403E-3</v>
      </c>
    </row>
    <row r="42" spans="1:22" x14ac:dyDescent="0.35">
      <c r="A42" s="1" t="s">
        <v>42</v>
      </c>
      <c r="B42" s="1">
        <v>5.7737421600000003</v>
      </c>
      <c r="C42">
        <f t="shared" si="0"/>
        <v>0.47209086000000067</v>
      </c>
      <c r="D42">
        <f t="shared" si="0"/>
        <v>0.3748944000000014</v>
      </c>
      <c r="E42">
        <f t="shared" si="1"/>
        <v>0.14054581115136106</v>
      </c>
      <c r="F42">
        <f t="shared" si="2"/>
        <v>-1.5460472604576503E-2</v>
      </c>
      <c r="G42">
        <f t="shared" si="3"/>
        <v>4.2752589979488449E-2</v>
      </c>
      <c r="H42">
        <f t="shared" si="4"/>
        <v>-1.1540399845508682</v>
      </c>
      <c r="I42">
        <f t="shared" si="5"/>
        <v>1.2246670041299563</v>
      </c>
      <c r="J42">
        <f t="shared" si="6"/>
        <v>-0.32225422889764876</v>
      </c>
      <c r="L42" s="6" t="s">
        <v>293</v>
      </c>
      <c r="V42">
        <f t="shared" si="7"/>
        <v>3.7046225602015093E-2</v>
      </c>
    </row>
    <row r="43" spans="1:22" x14ac:dyDescent="0.35">
      <c r="A43" s="1" t="s">
        <v>43</v>
      </c>
      <c r="B43" s="1">
        <v>6.2045934799999998</v>
      </c>
      <c r="C43">
        <f t="shared" si="0"/>
        <v>0.43085131999999948</v>
      </c>
      <c r="D43">
        <f t="shared" si="0"/>
        <v>-4.1239540000001185E-2</v>
      </c>
      <c r="E43">
        <f t="shared" si="1"/>
        <v>1.7006996594116977E-3</v>
      </c>
      <c r="F43">
        <f t="shared" si="2"/>
        <v>-4.7029167268509671E-3</v>
      </c>
      <c r="G43">
        <f t="shared" si="3"/>
        <v>0.12694795682327104</v>
      </c>
      <c r="H43">
        <f t="shared" si="4"/>
        <v>-0.13471714675785704</v>
      </c>
      <c r="I43">
        <f t="shared" si="5"/>
        <v>3.5448958860932765E-2</v>
      </c>
      <c r="J43">
        <f t="shared" si="6"/>
        <v>-2.0537862087629571E-2</v>
      </c>
      <c r="L43" t="s">
        <v>294</v>
      </c>
      <c r="V43">
        <f t="shared" si="7"/>
        <v>3.1255946601032258E-2</v>
      </c>
    </row>
    <row r="44" spans="1:22" x14ac:dyDescent="0.35">
      <c r="A44" s="1" t="s">
        <v>44</v>
      </c>
      <c r="B44" s="1">
        <v>6.74948382</v>
      </c>
      <c r="C44">
        <f t="shared" si="0"/>
        <v>0.54489034000000025</v>
      </c>
      <c r="D44">
        <f t="shared" si="0"/>
        <v>0.11403902000000077</v>
      </c>
      <c r="E44">
        <f t="shared" si="1"/>
        <v>1.3004898082560576E-2</v>
      </c>
      <c r="F44">
        <f t="shared" si="2"/>
        <v>-0.35104709187172856</v>
      </c>
      <c r="G44">
        <f t="shared" si="3"/>
        <v>0.37253110469859402</v>
      </c>
      <c r="H44">
        <f t="shared" si="4"/>
        <v>-9.8026421451863924E-2</v>
      </c>
      <c r="I44">
        <f t="shared" si="5"/>
        <v>5.6793011400427328E-2</v>
      </c>
      <c r="J44">
        <f t="shared" si="6"/>
        <v>-4.5122545471957744E-2</v>
      </c>
      <c r="L44" t="s">
        <v>295</v>
      </c>
      <c r="V44">
        <f t="shared" si="7"/>
        <v>3.6557228439608513E-2</v>
      </c>
    </row>
    <row r="45" spans="1:22" x14ac:dyDescent="0.35">
      <c r="A45" s="1" t="s">
        <v>45</v>
      </c>
      <c r="B45" s="1">
        <v>4.2160673500000003</v>
      </c>
      <c r="C45">
        <f t="shared" si="0"/>
        <v>-2.5334164699999997</v>
      </c>
      <c r="D45">
        <f t="shared" si="0"/>
        <v>-3.0783068099999999</v>
      </c>
      <c r="E45">
        <f t="shared" si="1"/>
        <v>9.4759728164923764</v>
      </c>
      <c r="F45">
        <f t="shared" si="2"/>
        <v>-10.055900485031326</v>
      </c>
      <c r="G45">
        <f t="shared" si="3"/>
        <v>2.6460715000462187</v>
      </c>
      <c r="H45">
        <f t="shared" si="4"/>
        <v>-1.533039425929317</v>
      </c>
      <c r="I45">
        <f t="shared" si="5"/>
        <v>1.2180132643270807</v>
      </c>
      <c r="J45">
        <f t="shared" si="6"/>
        <v>-0.33837222514768805</v>
      </c>
      <c r="L45" t="s">
        <v>296</v>
      </c>
      <c r="V45">
        <f t="shared" si="7"/>
        <v>-0.20436302063792178</v>
      </c>
    </row>
    <row r="46" spans="1:22" x14ac:dyDescent="0.35">
      <c r="A46" s="1" t="s">
        <v>46</v>
      </c>
      <c r="B46" s="1">
        <v>4.9493494599999996</v>
      </c>
      <c r="C46">
        <f t="shared" si="0"/>
        <v>0.73328210999999932</v>
      </c>
      <c r="D46">
        <f t="shared" si="0"/>
        <v>3.266698579999999</v>
      </c>
      <c r="E46">
        <f t="shared" si="1"/>
        <v>10.67131961257401</v>
      </c>
      <c r="F46">
        <f t="shared" si="2"/>
        <v>-2.8080105542759237</v>
      </c>
      <c r="G46">
        <f t="shared" si="3"/>
        <v>1.6268611366153309</v>
      </c>
      <c r="H46">
        <f t="shared" si="4"/>
        <v>-1.2925554360185554</v>
      </c>
      <c r="I46">
        <f t="shared" si="5"/>
        <v>0.35908053862941375</v>
      </c>
      <c r="J46">
        <f t="shared" si="6"/>
        <v>1.6744484741766108</v>
      </c>
      <c r="L46" s="6" t="s">
        <v>297</v>
      </c>
      <c r="M46" t="s">
        <v>298</v>
      </c>
      <c r="V46">
        <f t="shared" si="7"/>
        <v>6.9640579295188187E-2</v>
      </c>
    </row>
    <row r="47" spans="1:22" x14ac:dyDescent="0.35">
      <c r="A47" s="1" t="s">
        <v>47</v>
      </c>
      <c r="B47" s="1">
        <v>4.8230449000000002</v>
      </c>
      <c r="C47">
        <f t="shared" si="0"/>
        <v>-0.12630455999999946</v>
      </c>
      <c r="D47">
        <f t="shared" si="0"/>
        <v>-0.85958666999999878</v>
      </c>
      <c r="E47">
        <f t="shared" si="1"/>
        <v>0.73888924324168681</v>
      </c>
      <c r="F47">
        <f t="shared" si="2"/>
        <v>-0.42808606693537848</v>
      </c>
      <c r="G47">
        <f t="shared" si="3"/>
        <v>0.34011813328598772</v>
      </c>
      <c r="H47">
        <f t="shared" si="4"/>
        <v>-9.4487090529871837E-2</v>
      </c>
      <c r="I47">
        <f t="shared" si="5"/>
        <v>-0.44060801838780372</v>
      </c>
      <c r="J47">
        <f t="shared" si="6"/>
        <v>0.82785416849027904</v>
      </c>
      <c r="L47" t="s">
        <v>299</v>
      </c>
      <c r="V47">
        <f t="shared" si="7"/>
        <v>-1.1226814243915251E-2</v>
      </c>
    </row>
    <row r="48" spans="1:22" x14ac:dyDescent="0.35">
      <c r="A48" s="1" t="s">
        <v>48</v>
      </c>
      <c r="B48" s="1">
        <v>5.1947541900000003</v>
      </c>
      <c r="C48">
        <f t="shared" si="0"/>
        <v>0.37170929000000008</v>
      </c>
      <c r="D48">
        <f t="shared" si="0"/>
        <v>0.49801384999999954</v>
      </c>
      <c r="E48">
        <f t="shared" si="1"/>
        <v>0.24801779479182204</v>
      </c>
      <c r="F48">
        <f t="shared" si="2"/>
        <v>-0.19705231237772447</v>
      </c>
      <c r="G48">
        <f t="shared" si="3"/>
        <v>5.474244933332905E-2</v>
      </c>
      <c r="H48">
        <f t="shared" si="4"/>
        <v>0.25527256673045085</v>
      </c>
      <c r="I48">
        <f t="shared" si="5"/>
        <v>-0.47962917071339967</v>
      </c>
      <c r="J48">
        <f t="shared" si="6"/>
        <v>0.49259172420812458</v>
      </c>
      <c r="L48" t="s">
        <v>300</v>
      </c>
      <c r="V48">
        <f t="shared" si="7"/>
        <v>3.2243697053858211E-2</v>
      </c>
    </row>
    <row r="49" spans="1:22" x14ac:dyDescent="0.35">
      <c r="A49" s="1" t="s">
        <v>49</v>
      </c>
      <c r="B49" s="1">
        <v>5.17078711</v>
      </c>
      <c r="C49">
        <f t="shared" si="0"/>
        <v>-2.3967080000000252E-2</v>
      </c>
      <c r="D49">
        <f t="shared" si="0"/>
        <v>-0.39567637000000033</v>
      </c>
      <c r="E49">
        <f t="shared" si="1"/>
        <v>0.15655978977637716</v>
      </c>
      <c r="F49">
        <f t="shared" si="2"/>
        <v>-4.3493355932009918E-2</v>
      </c>
      <c r="G49">
        <f t="shared" si="3"/>
        <v>-0.20281629228682643</v>
      </c>
      <c r="H49">
        <f t="shared" si="4"/>
        <v>0.38106958112508044</v>
      </c>
      <c r="I49">
        <f t="shared" si="5"/>
        <v>-0.39136844352162536</v>
      </c>
      <c r="J49">
        <f t="shared" si="6"/>
        <v>0.25773749795866591</v>
      </c>
      <c r="L49" t="s">
        <v>301</v>
      </c>
      <c r="V49">
        <f t="shared" si="7"/>
        <v>-2.0083445406874345E-3</v>
      </c>
    </row>
    <row r="50" spans="1:22" x14ac:dyDescent="0.35">
      <c r="A50" s="1" t="s">
        <v>50</v>
      </c>
      <c r="B50" s="1">
        <v>5.25674157</v>
      </c>
      <c r="C50">
        <f t="shared" si="0"/>
        <v>8.5954459999999955E-2</v>
      </c>
      <c r="D50">
        <f t="shared" si="0"/>
        <v>0.10992154000000021</v>
      </c>
      <c r="E50">
        <f t="shared" si="1"/>
        <v>1.2082744955971645E-2</v>
      </c>
      <c r="F50">
        <f t="shared" si="2"/>
        <v>5.6343721474340525E-2</v>
      </c>
      <c r="G50">
        <f t="shared" si="3"/>
        <v>-0.10586367642936023</v>
      </c>
      <c r="H50">
        <f t="shared" si="4"/>
        <v>0.10872476923325021</v>
      </c>
      <c r="I50">
        <f t="shared" si="5"/>
        <v>-7.1601199463499535E-2</v>
      </c>
      <c r="J50">
        <f t="shared" si="6"/>
        <v>0.14893769267842413</v>
      </c>
      <c r="L50" t="s">
        <v>302</v>
      </c>
      <c r="V50">
        <f t="shared" si="7"/>
        <v>7.159969411216105E-3</v>
      </c>
    </row>
    <row r="51" spans="1:22" x14ac:dyDescent="0.35">
      <c r="A51" s="1" t="s">
        <v>51</v>
      </c>
      <c r="B51" s="1">
        <v>5.8552772900000001</v>
      </c>
      <c r="C51">
        <f t="shared" si="0"/>
        <v>0.5985357200000001</v>
      </c>
      <c r="D51">
        <f t="shared" si="0"/>
        <v>0.51258126000000015</v>
      </c>
      <c r="E51">
        <f t="shared" si="1"/>
        <v>0.26273954810318773</v>
      </c>
      <c r="F51">
        <f t="shared" si="2"/>
        <v>-0.49365881020584029</v>
      </c>
      <c r="G51">
        <f t="shared" si="3"/>
        <v>0.50700053153175018</v>
      </c>
      <c r="H51">
        <f t="shared" si="4"/>
        <v>-0.33388754413840871</v>
      </c>
      <c r="I51">
        <f t="shared" si="5"/>
        <v>0.69451965624389267</v>
      </c>
      <c r="J51">
        <f t="shared" si="6"/>
        <v>-0.21286007091170955</v>
      </c>
      <c r="L51" s="6" t="s">
        <v>303</v>
      </c>
      <c r="V51">
        <f t="shared" si="7"/>
        <v>4.6830839983048156E-2</v>
      </c>
    </row>
    <row r="52" spans="1:22" x14ac:dyDescent="0.35">
      <c r="A52" s="1" t="s">
        <v>52</v>
      </c>
      <c r="B52" s="1">
        <v>5.4907290099999999</v>
      </c>
      <c r="C52">
        <f t="shared" si="0"/>
        <v>-0.36454828000000017</v>
      </c>
      <c r="D52">
        <f t="shared" si="0"/>
        <v>-0.96308400000000027</v>
      </c>
      <c r="E52">
        <f t="shared" si="1"/>
        <v>0.92753079105600056</v>
      </c>
      <c r="F52">
        <f t="shared" si="2"/>
        <v>-0.9525984229500003</v>
      </c>
      <c r="G52">
        <f t="shared" si="3"/>
        <v>0.6273380957372402</v>
      </c>
      <c r="H52">
        <f t="shared" si="4"/>
        <v>-1.3049263030294809</v>
      </c>
      <c r="I52">
        <f t="shared" si="5"/>
        <v>0.3999407401939214</v>
      </c>
      <c r="J52">
        <f t="shared" si="6"/>
        <v>4.0184780734894794</v>
      </c>
      <c r="V52">
        <f t="shared" si="7"/>
        <v>-2.7917456876221269E-2</v>
      </c>
    </row>
    <row r="53" spans="1:22" x14ac:dyDescent="0.35">
      <c r="A53" s="1" t="s">
        <v>53</v>
      </c>
      <c r="B53" s="1">
        <v>6.1152932299999998</v>
      </c>
      <c r="C53">
        <f t="shared" si="0"/>
        <v>0.62456421999999989</v>
      </c>
      <c r="D53">
        <f t="shared" si="0"/>
        <v>0.98911250000000006</v>
      </c>
      <c r="E53">
        <f t="shared" si="1"/>
        <v>0.97834353765625015</v>
      </c>
      <c r="F53">
        <f t="shared" si="2"/>
        <v>-0.64429266005862507</v>
      </c>
      <c r="G53">
        <f t="shared" si="3"/>
        <v>1.3401935011953756</v>
      </c>
      <c r="H53">
        <f t="shared" si="4"/>
        <v>-0.41074961829400136</v>
      </c>
      <c r="I53">
        <f t="shared" si="5"/>
        <v>-4.1270822622578729</v>
      </c>
      <c r="J53">
        <f t="shared" si="6"/>
        <v>3.4148288989326243</v>
      </c>
      <c r="V53">
        <f t="shared" si="7"/>
        <v>4.67872763878876E-2</v>
      </c>
    </row>
    <row r="54" spans="1:22" x14ac:dyDescent="0.35">
      <c r="A54" s="1" t="s">
        <v>54</v>
      </c>
      <c r="B54" s="1">
        <v>6.0884728399999997</v>
      </c>
      <c r="C54">
        <f t="shared" si="0"/>
        <v>-2.6820390000000138E-2</v>
      </c>
      <c r="D54">
        <f t="shared" si="0"/>
        <v>-0.65138461000000003</v>
      </c>
      <c r="E54">
        <f t="shared" si="1"/>
        <v>0.42430191014485213</v>
      </c>
      <c r="F54">
        <f t="shared" si="2"/>
        <v>-0.88259062654721709</v>
      </c>
      <c r="G54">
        <f t="shared" si="3"/>
        <v>0.27050106021315767</v>
      </c>
      <c r="H54">
        <f t="shared" si="4"/>
        <v>2.7179091052218656</v>
      </c>
      <c r="I54">
        <f t="shared" si="5"/>
        <v>-2.2488513597269844</v>
      </c>
      <c r="J54">
        <f t="shared" si="6"/>
        <v>-9.2372063368721766E-2</v>
      </c>
      <c r="V54">
        <f t="shared" si="7"/>
        <v>-1.9089133740728403E-3</v>
      </c>
    </row>
    <row r="55" spans="1:22" x14ac:dyDescent="0.35">
      <c r="A55" s="1" t="s">
        <v>55</v>
      </c>
      <c r="B55" s="1">
        <v>7.4165979200000001</v>
      </c>
      <c r="C55">
        <f t="shared" si="0"/>
        <v>1.3281250800000004</v>
      </c>
      <c r="D55">
        <f t="shared" si="0"/>
        <v>1.3549454700000005</v>
      </c>
      <c r="E55">
        <f t="shared" si="1"/>
        <v>1.8358772266735224</v>
      </c>
      <c r="F55">
        <f t="shared" si="2"/>
        <v>-0.56266939767891566</v>
      </c>
      <c r="G55">
        <f t="shared" si="3"/>
        <v>-5.6535241598540704</v>
      </c>
      <c r="H55">
        <f t="shared" si="4"/>
        <v>4.6778368966460828</v>
      </c>
      <c r="I55">
        <f t="shared" si="5"/>
        <v>0.19214317761668109</v>
      </c>
      <c r="J55">
        <f t="shared" si="6"/>
        <v>0.24199340998600133</v>
      </c>
      <c r="V55">
        <f t="shared" si="7"/>
        <v>8.5696361972444679E-2</v>
      </c>
    </row>
    <row r="56" spans="1:22" x14ac:dyDescent="0.35">
      <c r="A56" s="1" t="s">
        <v>56</v>
      </c>
      <c r="B56" s="1">
        <v>8.3294521199999991</v>
      </c>
      <c r="C56">
        <f t="shared" si="0"/>
        <v>0.91285419999999906</v>
      </c>
      <c r="D56">
        <f t="shared" si="0"/>
        <v>-0.41527088000000134</v>
      </c>
      <c r="E56">
        <f t="shared" si="1"/>
        <v>0.17244990377597552</v>
      </c>
      <c r="F56">
        <f t="shared" si="2"/>
        <v>1.7327220946861184</v>
      </c>
      <c r="G56">
        <f t="shared" si="3"/>
        <v>-1.4336882830913436</v>
      </c>
      <c r="H56">
        <f t="shared" si="4"/>
        <v>-5.8889061015035306E-2</v>
      </c>
      <c r="I56">
        <f t="shared" si="5"/>
        <v>-7.4167424847796898E-2</v>
      </c>
      <c r="J56">
        <f t="shared" si="6"/>
        <v>0.3879896097058953</v>
      </c>
      <c r="V56">
        <f t="shared" si="7"/>
        <v>5.0411701079975613E-2</v>
      </c>
    </row>
    <row r="57" spans="1:22" x14ac:dyDescent="0.35">
      <c r="A57" s="1" t="s">
        <v>57</v>
      </c>
      <c r="B57" s="1">
        <v>5.0697958500000002</v>
      </c>
      <c r="C57">
        <f t="shared" si="0"/>
        <v>-3.2596562699999989</v>
      </c>
      <c r="D57">
        <f t="shared" si="0"/>
        <v>-4.172510469999998</v>
      </c>
      <c r="E57">
        <f t="shared" si="1"/>
        <v>17.409843622259604</v>
      </c>
      <c r="F57">
        <f t="shared" si="2"/>
        <v>-14.405246454831921</v>
      </c>
      <c r="G57">
        <f t="shared" si="3"/>
        <v>-0.59169866101303015</v>
      </c>
      <c r="H57">
        <f t="shared" si="4"/>
        <v>-0.74521082891814983</v>
      </c>
      <c r="I57">
        <f t="shared" si="5"/>
        <v>3.8983968939720879</v>
      </c>
      <c r="J57">
        <f t="shared" si="6"/>
        <v>-5.0855544407086093</v>
      </c>
      <c r="V57">
        <f t="shared" si="7"/>
        <v>-0.21562596452890803</v>
      </c>
    </row>
    <row r="58" spans="1:22" x14ac:dyDescent="0.35">
      <c r="A58" s="1" t="s">
        <v>58</v>
      </c>
      <c r="B58" s="1">
        <v>5.2625566700000004</v>
      </c>
      <c r="C58">
        <f t="shared" si="0"/>
        <v>0.19276082000000017</v>
      </c>
      <c r="D58">
        <f t="shared" si="0"/>
        <v>3.4524170899999991</v>
      </c>
      <c r="E58">
        <f t="shared" si="1"/>
        <v>11.919183763324062</v>
      </c>
      <c r="F58">
        <f t="shared" si="2"/>
        <v>0.48958309010822026</v>
      </c>
      <c r="G58">
        <f t="shared" si="3"/>
        <v>0.61660207203987849</v>
      </c>
      <c r="H58">
        <f t="shared" si="4"/>
        <v>-3.2256101349823951</v>
      </c>
      <c r="I58">
        <f t="shared" si="5"/>
        <v>4.2078875989561748</v>
      </c>
      <c r="J58">
        <f t="shared" si="6"/>
        <v>-3.3970696308974921</v>
      </c>
      <c r="V58">
        <f t="shared" si="7"/>
        <v>1.6206314020682955E-2</v>
      </c>
    </row>
    <row r="59" spans="1:22" x14ac:dyDescent="0.35">
      <c r="A59" s="1" t="s">
        <v>59</v>
      </c>
      <c r="B59" s="1">
        <v>5.5971262800000003</v>
      </c>
      <c r="C59">
        <f t="shared" si="0"/>
        <v>0.33456960999999996</v>
      </c>
      <c r="D59">
        <f t="shared" si="0"/>
        <v>0.1418087899999998</v>
      </c>
      <c r="E59">
        <f t="shared" si="1"/>
        <v>2.0109732921264042E-2</v>
      </c>
      <c r="F59">
        <f t="shared" si="2"/>
        <v>2.5327065492966813E-2</v>
      </c>
      <c r="G59">
        <f t="shared" si="3"/>
        <v>-0.13249264452389489</v>
      </c>
      <c r="H59">
        <f t="shared" si="4"/>
        <v>0.17283990702988314</v>
      </c>
      <c r="I59">
        <f t="shared" si="5"/>
        <v>-0.13953538096502685</v>
      </c>
      <c r="J59">
        <f t="shared" si="6"/>
        <v>5.0084937446543853E-2</v>
      </c>
      <c r="V59">
        <f t="shared" si="7"/>
        <v>2.6768319803890495E-2</v>
      </c>
    </row>
    <row r="60" spans="1:22" x14ac:dyDescent="0.35">
      <c r="A60" s="1" t="s">
        <v>60</v>
      </c>
      <c r="B60" s="1">
        <v>6.1102959999999999</v>
      </c>
      <c r="C60">
        <f t="shared" si="0"/>
        <v>0.51316971999999961</v>
      </c>
      <c r="D60">
        <f t="shared" si="0"/>
        <v>0.17860010999999965</v>
      </c>
      <c r="E60">
        <f t="shared" si="1"/>
        <v>3.1897999292011973E-2</v>
      </c>
      <c r="F60">
        <f t="shared" si="2"/>
        <v>-0.16686695434153631</v>
      </c>
      <c r="G60">
        <f t="shared" si="3"/>
        <v>0.21768203796060093</v>
      </c>
      <c r="H60">
        <f t="shared" si="4"/>
        <v>-0.17573688055053349</v>
      </c>
      <c r="I60">
        <f t="shared" si="5"/>
        <v>6.3079131676505001E-2</v>
      </c>
      <c r="J60">
        <f t="shared" si="6"/>
        <v>3.4692578431196198E-2</v>
      </c>
      <c r="V60">
        <f t="shared" si="7"/>
        <v>3.809714381774465E-2</v>
      </c>
    </row>
    <row r="61" spans="1:22" x14ac:dyDescent="0.35">
      <c r="A61" s="1" t="s">
        <v>61</v>
      </c>
      <c r="B61" s="1">
        <v>5.6891608400000004</v>
      </c>
      <c r="C61">
        <f t="shared" si="0"/>
        <v>-0.42113515999999951</v>
      </c>
      <c r="D61">
        <f t="shared" si="0"/>
        <v>-0.93430487999999912</v>
      </c>
      <c r="E61">
        <f t="shared" si="1"/>
        <v>0.8729256087918128</v>
      </c>
      <c r="F61">
        <f t="shared" si="2"/>
        <v>-1.1387528840544101</v>
      </c>
      <c r="G61">
        <f t="shared" si="3"/>
        <v>0.91932656197323004</v>
      </c>
      <c r="H61">
        <f t="shared" si="4"/>
        <v>-0.32998378641268067</v>
      </c>
      <c r="I61">
        <f t="shared" si="5"/>
        <v>-0.18148614425853035</v>
      </c>
      <c r="J61">
        <f t="shared" si="6"/>
        <v>0.50518311459332554</v>
      </c>
      <c r="V61">
        <f t="shared" si="7"/>
        <v>-3.1014037190757571E-2</v>
      </c>
    </row>
    <row r="62" spans="1:22" x14ac:dyDescent="0.35">
      <c r="A62" s="1" t="s">
        <v>62</v>
      </c>
      <c r="B62" s="1">
        <v>6.4868493300000001</v>
      </c>
      <c r="C62">
        <f t="shared" si="0"/>
        <v>0.79768848999999964</v>
      </c>
      <c r="D62">
        <f t="shared" si="0"/>
        <v>1.2188236499999991</v>
      </c>
      <c r="E62">
        <f t="shared" si="1"/>
        <v>1.4855310897993204</v>
      </c>
      <c r="F62">
        <f t="shared" si="2"/>
        <v>-1.1992840664667872</v>
      </c>
      <c r="G62">
        <f t="shared" si="3"/>
        <v>0.43047194936659638</v>
      </c>
      <c r="H62">
        <f t="shared" si="4"/>
        <v>0.23675313005922494</v>
      </c>
      <c r="I62">
        <f t="shared" si="5"/>
        <v>-0.659023773532046</v>
      </c>
      <c r="J62">
        <f t="shared" si="6"/>
        <v>2.6051259552523907</v>
      </c>
      <c r="V62">
        <f t="shared" si="7"/>
        <v>5.6985598679757943E-2</v>
      </c>
    </row>
    <row r="63" spans="1:22" x14ac:dyDescent="0.35">
      <c r="A63" s="1" t="s">
        <v>63</v>
      </c>
      <c r="B63" s="1">
        <v>6.3005693300000001</v>
      </c>
      <c r="C63">
        <f t="shared" si="0"/>
        <v>-0.18628</v>
      </c>
      <c r="D63">
        <f t="shared" si="0"/>
        <v>-0.98396848999999964</v>
      </c>
      <c r="E63">
        <f t="shared" si="1"/>
        <v>0.96819398931287937</v>
      </c>
      <c r="F63">
        <f t="shared" si="2"/>
        <v>-0.34752429853622097</v>
      </c>
      <c r="G63">
        <f t="shared" si="3"/>
        <v>-0.19113316342946682</v>
      </c>
      <c r="H63">
        <f t="shared" si="4"/>
        <v>0.53203646591238152</v>
      </c>
      <c r="I63">
        <f t="shared" si="5"/>
        <v>-2.1031441689283787</v>
      </c>
      <c r="J63">
        <f t="shared" si="6"/>
        <v>2.0076156569545236</v>
      </c>
      <c r="V63">
        <f t="shared" si="7"/>
        <v>-1.2654015889045356E-2</v>
      </c>
    </row>
    <row r="64" spans="1:22" x14ac:dyDescent="0.35">
      <c r="A64" s="1" t="s">
        <v>64</v>
      </c>
      <c r="B64" s="1">
        <v>6.4674757400000003</v>
      </c>
      <c r="C64">
        <f t="shared" si="0"/>
        <v>0.16690641000000017</v>
      </c>
      <c r="D64">
        <f t="shared" si="0"/>
        <v>0.35318641000000017</v>
      </c>
      <c r="E64">
        <f t="shared" si="1"/>
        <v>0.12474064020868822</v>
      </c>
      <c r="F64">
        <f t="shared" si="2"/>
        <v>6.8605485348008172E-2</v>
      </c>
      <c r="G64">
        <f t="shared" si="3"/>
        <v>-0.19096958011803974</v>
      </c>
      <c r="H64">
        <f t="shared" si="4"/>
        <v>0.75490419285301336</v>
      </c>
      <c r="I64">
        <f t="shared" si="5"/>
        <v>-0.72061511496121222</v>
      </c>
      <c r="J64">
        <f t="shared" si="6"/>
        <v>-1.1175123306732804</v>
      </c>
      <c r="V64">
        <f t="shared" si="7"/>
        <v>1.1355013515855994E-2</v>
      </c>
    </row>
    <row r="65" spans="1:22" x14ac:dyDescent="0.35">
      <c r="A65" s="1" t="s">
        <v>65</v>
      </c>
      <c r="B65" s="1">
        <v>6.8286293899999997</v>
      </c>
      <c r="C65">
        <f t="shared" si="0"/>
        <v>0.36115364999999944</v>
      </c>
      <c r="D65">
        <f t="shared" si="0"/>
        <v>0.19424723999999927</v>
      </c>
      <c r="E65">
        <f t="shared" si="1"/>
        <v>3.7731990247617316E-2</v>
      </c>
      <c r="F65">
        <f t="shared" si="2"/>
        <v>-0.10503041116980671</v>
      </c>
      <c r="G65">
        <f t="shared" si="3"/>
        <v>0.41518600878817774</v>
      </c>
      <c r="H65">
        <f t="shared" si="4"/>
        <v>-0.39632752909008473</v>
      </c>
      <c r="I65">
        <f t="shared" si="5"/>
        <v>-0.61461505809142292</v>
      </c>
      <c r="J65">
        <f t="shared" si="6"/>
        <v>0.71540048720188987</v>
      </c>
      <c r="V65">
        <f t="shared" si="7"/>
        <v>2.3598734586927628E-2</v>
      </c>
    </row>
    <row r="66" spans="1:22" x14ac:dyDescent="0.35">
      <c r="A66" s="1" t="s">
        <v>66</v>
      </c>
      <c r="B66" s="1">
        <v>6.6490782599999996</v>
      </c>
      <c r="C66">
        <f t="shared" si="0"/>
        <v>-0.17955113000000011</v>
      </c>
      <c r="D66">
        <f t="shared" si="0"/>
        <v>-0.54070477999999955</v>
      </c>
      <c r="E66">
        <f t="shared" si="1"/>
        <v>0.2923616591148479</v>
      </c>
      <c r="F66">
        <f t="shared" si="2"/>
        <v>-1.1557078470761817</v>
      </c>
      <c r="G66">
        <f t="shared" si="3"/>
        <v>1.1032135613592167</v>
      </c>
      <c r="H66">
        <f t="shared" si="4"/>
        <v>1.7108366624411808</v>
      </c>
      <c r="I66">
        <f t="shared" si="5"/>
        <v>-1.9913820296462994</v>
      </c>
      <c r="J66">
        <f t="shared" si="6"/>
        <v>-3.4518890542829028E-2</v>
      </c>
      <c r="V66">
        <f t="shared" si="7"/>
        <v>-1.1572098256175223E-2</v>
      </c>
    </row>
    <row r="67" spans="1:22" x14ac:dyDescent="0.35">
      <c r="A67" s="1" t="s">
        <v>67</v>
      </c>
      <c r="B67" s="1">
        <v>8.6069372099999999</v>
      </c>
      <c r="C67">
        <f t="shared" si="0"/>
        <v>1.9578589500000003</v>
      </c>
      <c r="D67">
        <f t="shared" si="0"/>
        <v>2.1374100800000004</v>
      </c>
      <c r="E67">
        <f t="shared" si="1"/>
        <v>4.5685218500856086</v>
      </c>
      <c r="F67">
        <f t="shared" si="2"/>
        <v>-4.3610115420875148</v>
      </c>
      <c r="G67">
        <f t="shared" si="3"/>
        <v>-6.7629502508473127</v>
      </c>
      <c r="H67">
        <f t="shared" si="4"/>
        <v>7.8719482067402176</v>
      </c>
      <c r="I67">
        <f t="shared" si="5"/>
        <v>0.13645343508274427</v>
      </c>
      <c r="J67">
        <f t="shared" si="6"/>
        <v>-0.64726231892924135</v>
      </c>
      <c r="V67">
        <f t="shared" si="7"/>
        <v>0.11208719002790912</v>
      </c>
    </row>
    <row r="68" spans="1:22" x14ac:dyDescent="0.35">
      <c r="A68" s="1" t="s">
        <v>68</v>
      </c>
      <c r="B68" s="1">
        <v>8.5244710099999992</v>
      </c>
      <c r="C68">
        <f t="shared" ref="C68:D131" si="8">B68-B67</f>
        <v>-8.2466200000000711E-2</v>
      </c>
      <c r="D68">
        <f t="shared" si="8"/>
        <v>-2.040325150000001</v>
      </c>
      <c r="E68">
        <f t="shared" si="1"/>
        <v>4.1629267177225264</v>
      </c>
      <c r="F68">
        <f t="shared" si="2"/>
        <v>6.4557651403059664</v>
      </c>
      <c r="G68">
        <f t="shared" si="3"/>
        <v>-7.5143904559996599</v>
      </c>
      <c r="H68">
        <f t="shared" si="4"/>
        <v>-0.13025547975483279</v>
      </c>
      <c r="I68">
        <f t="shared" si="5"/>
        <v>0.61786252451782797</v>
      </c>
      <c r="J68">
        <f t="shared" si="6"/>
        <v>-0.11912711791844967</v>
      </c>
      <c r="V68">
        <f t="shared" si="7"/>
        <v>-4.1811965229026082E-3</v>
      </c>
    </row>
    <row r="69" spans="1:22" x14ac:dyDescent="0.35">
      <c r="A69" s="1" t="s">
        <v>69</v>
      </c>
      <c r="B69" s="1">
        <v>5.2779183700000001</v>
      </c>
      <c r="C69">
        <f t="shared" si="8"/>
        <v>-3.2465526399999991</v>
      </c>
      <c r="D69">
        <f t="shared" si="8"/>
        <v>-3.1640864399999984</v>
      </c>
      <c r="E69">
        <f t="shared" ref="E69:E132" si="9">D69*D69</f>
        <v>10.011442999791864</v>
      </c>
      <c r="F69">
        <f t="shared" ref="F69:F132" si="10">D69*D70</f>
        <v>-11.653133299216508</v>
      </c>
      <c r="G69">
        <f t="shared" ref="G69:G132" si="11">D69*D71</f>
        <v>-0.20199701857714222</v>
      </c>
      <c r="H69">
        <f t="shared" ref="H69:H132" si="12">D69*D72</f>
        <v>0.95816612151794778</v>
      </c>
      <c r="I69">
        <f t="shared" ref="I69:I132" si="13">D69*D73</f>
        <v>-0.18473942667522733</v>
      </c>
      <c r="J69">
        <f t="shared" ref="J69:J132" si="14">D69*D74</f>
        <v>-0.40287974083271183</v>
      </c>
      <c r="V69">
        <f t="shared" ref="V69:V132" si="15">LOG(B69)-LOG(B68)</f>
        <v>-0.20820476915887998</v>
      </c>
    </row>
    <row r="70" spans="1:22" x14ac:dyDescent="0.35">
      <c r="A70" s="1" t="s">
        <v>70</v>
      </c>
      <c r="B70" s="1">
        <v>5.7143034500000001</v>
      </c>
      <c r="C70">
        <f t="shared" si="8"/>
        <v>0.43638507999999998</v>
      </c>
      <c r="D70">
        <f t="shared" si="8"/>
        <v>3.6829377199999991</v>
      </c>
      <c r="E70">
        <f t="shared" si="9"/>
        <v>13.564030249398792</v>
      </c>
      <c r="F70">
        <f t="shared" si="10"/>
        <v>0.23512076966054635</v>
      </c>
      <c r="G70">
        <f t="shared" si="11"/>
        <v>-1.1152875301866136</v>
      </c>
      <c r="H70">
        <f t="shared" si="12"/>
        <v>0.21503325391874223</v>
      </c>
      <c r="I70">
        <f t="shared" si="13"/>
        <v>0.46894451914424279</v>
      </c>
      <c r="J70">
        <f t="shared" si="14"/>
        <v>-2.6849639467192414</v>
      </c>
      <c r="V70">
        <f t="shared" si="15"/>
        <v>3.4500630256672604E-2</v>
      </c>
    </row>
    <row r="71" spans="1:22" x14ac:dyDescent="0.35">
      <c r="A71" s="1" t="s">
        <v>71</v>
      </c>
      <c r="B71" s="1">
        <v>6.2145290800000001</v>
      </c>
      <c r="C71">
        <f t="shared" si="8"/>
        <v>0.50022563000000009</v>
      </c>
      <c r="D71">
        <f t="shared" si="8"/>
        <v>6.3840550000000107E-2</v>
      </c>
      <c r="E71">
        <f t="shared" si="9"/>
        <v>4.0756158243025137E-3</v>
      </c>
      <c r="F71">
        <f t="shared" si="10"/>
        <v>-1.9332547750836024E-2</v>
      </c>
      <c r="G71">
        <f t="shared" si="11"/>
        <v>3.7274160580869626E-3</v>
      </c>
      <c r="H71">
        <f t="shared" si="12"/>
        <v>8.128748922111571E-3</v>
      </c>
      <c r="I71">
        <f t="shared" si="13"/>
        <v>-4.654153507888463E-2</v>
      </c>
      <c r="J71">
        <f t="shared" si="14"/>
        <v>5.6944583804175629E-2</v>
      </c>
      <c r="V71">
        <f t="shared" si="15"/>
        <v>3.6444925324531141E-2</v>
      </c>
    </row>
    <row r="72" spans="1:22" x14ac:dyDescent="0.35">
      <c r="A72" s="1" t="s">
        <v>72</v>
      </c>
      <c r="B72" s="1">
        <v>6.4119291900000004</v>
      </c>
      <c r="C72">
        <f t="shared" si="8"/>
        <v>0.19740011000000024</v>
      </c>
      <c r="D72">
        <f t="shared" si="8"/>
        <v>-0.30282551999999985</v>
      </c>
      <c r="E72">
        <f t="shared" si="9"/>
        <v>9.170329556327031E-2</v>
      </c>
      <c r="F72">
        <f t="shared" si="10"/>
        <v>-1.7680873771396585E-2</v>
      </c>
      <c r="G72">
        <f t="shared" si="11"/>
        <v>-3.8558449438293854E-2</v>
      </c>
      <c r="H72">
        <f t="shared" si="12"/>
        <v>0.22076821960120094</v>
      </c>
      <c r="I72">
        <f t="shared" si="13"/>
        <v>-0.27011473431358324</v>
      </c>
      <c r="J72">
        <f t="shared" si="14"/>
        <v>-6.8670441020663312E-3</v>
      </c>
      <c r="V72">
        <f t="shared" si="15"/>
        <v>1.3580493009319183E-2</v>
      </c>
    </row>
    <row r="73" spans="1:22" x14ac:dyDescent="0.35">
      <c r="A73" s="1" t="s">
        <v>73</v>
      </c>
      <c r="B73" s="1">
        <v>6.6677156399999999</v>
      </c>
      <c r="C73">
        <f t="shared" si="8"/>
        <v>0.25578644999999955</v>
      </c>
      <c r="D73">
        <f t="shared" si="8"/>
        <v>5.8386339999999315E-2</v>
      </c>
      <c r="E73">
        <f t="shared" si="9"/>
        <v>3.40896469859552E-3</v>
      </c>
      <c r="F73">
        <f t="shared" si="10"/>
        <v>7.4342701988161647E-3</v>
      </c>
      <c r="G73">
        <f t="shared" si="11"/>
        <v>-4.2565264416388152E-2</v>
      </c>
      <c r="H73">
        <f t="shared" si="12"/>
        <v>5.2079529877938818E-2</v>
      </c>
      <c r="I73">
        <f t="shared" si="13"/>
        <v>1.3240019260537719E-3</v>
      </c>
      <c r="J73">
        <f t="shared" si="14"/>
        <v>-5.7824528536753912E-2</v>
      </c>
      <c r="V73">
        <f t="shared" si="15"/>
        <v>1.6988352481389857E-2</v>
      </c>
    </row>
    <row r="74" spans="1:22" x14ac:dyDescent="0.35">
      <c r="A74" s="1" t="s">
        <v>74</v>
      </c>
      <c r="B74" s="1">
        <v>7.0508310200000004</v>
      </c>
      <c r="C74">
        <f t="shared" si="8"/>
        <v>0.38311538000000045</v>
      </c>
      <c r="D74">
        <f t="shared" si="8"/>
        <v>0.1273289300000009</v>
      </c>
      <c r="E74">
        <f t="shared" si="9"/>
        <v>1.6212656414945129E-2</v>
      </c>
      <c r="F74">
        <f t="shared" si="10"/>
        <v>-9.2826328440965458E-2</v>
      </c>
      <c r="G74">
        <f t="shared" si="11"/>
        <v>0.11357503851519217</v>
      </c>
      <c r="H74">
        <f t="shared" si="12"/>
        <v>2.8873833941700927E-3</v>
      </c>
      <c r="I74">
        <f t="shared" si="13"/>
        <v>-0.12610373156357257</v>
      </c>
      <c r="J74">
        <f t="shared" si="14"/>
        <v>0.39723626927054129</v>
      </c>
      <c r="V74">
        <f t="shared" si="15"/>
        <v>2.4263236445175806E-2</v>
      </c>
    </row>
    <row r="75" spans="1:22" x14ac:dyDescent="0.35">
      <c r="A75" s="1" t="s">
        <v>75</v>
      </c>
      <c r="B75" s="1">
        <v>6.70491861</v>
      </c>
      <c r="C75">
        <f t="shared" si="8"/>
        <v>-0.34591241000000039</v>
      </c>
      <c r="D75">
        <f t="shared" si="8"/>
        <v>-0.72902779000000084</v>
      </c>
      <c r="E75">
        <f t="shared" si="9"/>
        <v>0.53148151859228532</v>
      </c>
      <c r="F75">
        <f t="shared" si="10"/>
        <v>-0.650279236053385</v>
      </c>
      <c r="G75">
        <f t="shared" si="11"/>
        <v>-1.6531849711880164E-2</v>
      </c>
      <c r="H75">
        <f t="shared" si="12"/>
        <v>0.72201285860600584</v>
      </c>
      <c r="I75">
        <f t="shared" si="13"/>
        <v>-2.2743949823040679</v>
      </c>
      <c r="J75">
        <f t="shared" si="14"/>
        <v>2.9130876557562582</v>
      </c>
      <c r="V75">
        <f t="shared" si="15"/>
        <v>-2.1846796129402879E-2</v>
      </c>
    </row>
    <row r="76" spans="1:22" x14ac:dyDescent="0.35">
      <c r="A76" s="1" t="s">
        <v>76</v>
      </c>
      <c r="B76" s="1">
        <v>7.2509876100000001</v>
      </c>
      <c r="C76">
        <f t="shared" si="8"/>
        <v>0.54606900000000014</v>
      </c>
      <c r="D76">
        <f t="shared" si="8"/>
        <v>0.89198141000000053</v>
      </c>
      <c r="E76">
        <f t="shared" si="9"/>
        <v>0.79563083578558902</v>
      </c>
      <c r="F76">
        <f t="shared" si="10"/>
        <v>2.0227078882563521E-2</v>
      </c>
      <c r="G76">
        <f t="shared" si="11"/>
        <v>-0.88339848835874335</v>
      </c>
      <c r="H76">
        <f t="shared" si="12"/>
        <v>2.7827718929788761</v>
      </c>
      <c r="I76">
        <f t="shared" si="13"/>
        <v>-3.5642263165784946</v>
      </c>
      <c r="J76">
        <f t="shared" si="14"/>
        <v>-1.4115890444517949</v>
      </c>
      <c r="V76">
        <f t="shared" si="15"/>
        <v>3.4003652650617444E-2</v>
      </c>
    </row>
    <row r="77" spans="1:22" x14ac:dyDescent="0.35">
      <c r="A77" s="1" t="s">
        <v>77</v>
      </c>
      <c r="B77" s="1">
        <v>7.8197331800000001</v>
      </c>
      <c r="C77">
        <f t="shared" si="8"/>
        <v>0.56874556999999992</v>
      </c>
      <c r="D77">
        <f t="shared" si="8"/>
        <v>2.2676569999999785E-2</v>
      </c>
      <c r="E77">
        <f t="shared" si="9"/>
        <v>5.1422682696489024E-4</v>
      </c>
      <c r="F77">
        <f t="shared" si="10"/>
        <v>-2.2458369013723084E-2</v>
      </c>
      <c r="G77">
        <f t="shared" si="11"/>
        <v>7.0745556933935833E-2</v>
      </c>
      <c r="H77">
        <f t="shared" si="12"/>
        <v>-9.0612233234472428E-2</v>
      </c>
      <c r="I77">
        <f t="shared" si="13"/>
        <v>-3.5886395634348381E-2</v>
      </c>
      <c r="J77">
        <f t="shared" si="14"/>
        <v>7.9288275291398549E-2</v>
      </c>
      <c r="V77">
        <f t="shared" si="15"/>
        <v>3.2794771555718749E-2</v>
      </c>
    </row>
    <row r="78" spans="1:22" x14ac:dyDescent="0.35">
      <c r="A78" s="1" t="s">
        <v>78</v>
      </c>
      <c r="B78" s="1">
        <v>7.3981010600000001</v>
      </c>
      <c r="C78">
        <f t="shared" si="8"/>
        <v>-0.42163211999999994</v>
      </c>
      <c r="D78">
        <f t="shared" si="8"/>
        <v>-0.99037768999999987</v>
      </c>
      <c r="E78">
        <f t="shared" si="9"/>
        <v>0.9808479688497358</v>
      </c>
      <c r="F78">
        <f t="shared" si="10"/>
        <v>-3.0897451093351198</v>
      </c>
      <c r="G78">
        <f t="shared" si="11"/>
        <v>3.9574033567024851</v>
      </c>
      <c r="H78">
        <f t="shared" si="12"/>
        <v>1.5673042973770888</v>
      </c>
      <c r="I78">
        <f t="shared" si="13"/>
        <v>-3.4628402323270278</v>
      </c>
      <c r="J78">
        <f t="shared" si="14"/>
        <v>0.47041909291824602</v>
      </c>
      <c r="V78">
        <f t="shared" si="15"/>
        <v>-2.4071674994085801E-2</v>
      </c>
    </row>
    <row r="79" spans="1:22" x14ac:dyDescent="0.35">
      <c r="A79" s="1" t="s">
        <v>79</v>
      </c>
      <c r="B79" s="1">
        <v>10.09623339</v>
      </c>
      <c r="C79">
        <f t="shared" si="8"/>
        <v>2.69813233</v>
      </c>
      <c r="D79">
        <f t="shared" si="8"/>
        <v>3.1197644499999999</v>
      </c>
      <c r="E79">
        <f t="shared" si="9"/>
        <v>9.7329302234838018</v>
      </c>
      <c r="F79">
        <f t="shared" si="10"/>
        <v>-12.466119169698869</v>
      </c>
      <c r="G79">
        <f t="shared" si="11"/>
        <v>-4.937126793808603</v>
      </c>
      <c r="H79">
        <f t="shared" si="12"/>
        <v>10.908208011878381</v>
      </c>
      <c r="I79">
        <f t="shared" si="13"/>
        <v>-1.4818556370020721</v>
      </c>
      <c r="J79">
        <f t="shared" si="14"/>
        <v>0.77127546757780874</v>
      </c>
      <c r="V79">
        <f t="shared" si="15"/>
        <v>0.13503912180621702</v>
      </c>
    </row>
    <row r="80" spans="1:22" x14ac:dyDescent="0.35">
      <c r="A80" s="1" t="s">
        <v>80</v>
      </c>
      <c r="B80" s="1">
        <v>8.7985130300000005</v>
      </c>
      <c r="C80">
        <f t="shared" si="8"/>
        <v>-1.2977203599999996</v>
      </c>
      <c r="D80">
        <f t="shared" si="8"/>
        <v>-3.9958526899999995</v>
      </c>
      <c r="E80">
        <f t="shared" si="9"/>
        <v>15.966838720180233</v>
      </c>
      <c r="F80">
        <f t="shared" si="10"/>
        <v>6.323564389584341</v>
      </c>
      <c r="G80">
        <f t="shared" si="11"/>
        <v>-13.971436954909777</v>
      </c>
      <c r="H80">
        <f t="shared" si="12"/>
        <v>1.8979884309234927</v>
      </c>
      <c r="I80">
        <f t="shared" si="13"/>
        <v>-0.98786405231708907</v>
      </c>
      <c r="J80">
        <f t="shared" si="14"/>
        <v>0.27685013623945209</v>
      </c>
      <c r="V80">
        <f t="shared" si="15"/>
        <v>-5.9750099869709583E-2</v>
      </c>
    </row>
    <row r="81" spans="1:22" x14ac:dyDescent="0.35">
      <c r="A81" s="1" t="s">
        <v>81</v>
      </c>
      <c r="B81" s="1">
        <v>5.9182607599999999</v>
      </c>
      <c r="C81">
        <f t="shared" si="8"/>
        <v>-2.8802522700000006</v>
      </c>
      <c r="D81">
        <f t="shared" si="8"/>
        <v>-1.582531910000001</v>
      </c>
      <c r="E81">
        <f t="shared" si="9"/>
        <v>2.5044072461682516</v>
      </c>
      <c r="F81">
        <f t="shared" si="10"/>
        <v>-5.5332982782450797</v>
      </c>
      <c r="G81">
        <f t="shared" si="11"/>
        <v>0.75168618309281576</v>
      </c>
      <c r="H81">
        <f t="shared" si="12"/>
        <v>-0.39123724191486753</v>
      </c>
      <c r="I81">
        <f t="shared" si="13"/>
        <v>0.10964472638924552</v>
      </c>
      <c r="J81">
        <f t="shared" si="14"/>
        <v>-0.17555673733181165</v>
      </c>
      <c r="V81">
        <f t="shared" si="15"/>
        <v>-0.1722151851668311</v>
      </c>
    </row>
    <row r="82" spans="1:22" x14ac:dyDescent="0.35">
      <c r="A82" s="1" t="s">
        <v>82</v>
      </c>
      <c r="B82" s="1">
        <v>6.5344929799999996</v>
      </c>
      <c r="C82">
        <f t="shared" si="8"/>
        <v>0.61623221999999966</v>
      </c>
      <c r="D82">
        <f t="shared" si="8"/>
        <v>3.4964844900000003</v>
      </c>
      <c r="E82">
        <f t="shared" si="9"/>
        <v>12.225403788810562</v>
      </c>
      <c r="F82">
        <f t="shared" si="10"/>
        <v>-1.6607937343464556</v>
      </c>
      <c r="G82">
        <f t="shared" si="11"/>
        <v>0.86440907739150197</v>
      </c>
      <c r="H82">
        <f t="shared" si="12"/>
        <v>-0.24225172510441856</v>
      </c>
      <c r="I82">
        <f t="shared" si="13"/>
        <v>0.38787932509726331</v>
      </c>
      <c r="J82">
        <f t="shared" si="14"/>
        <v>-2.8381606210233903</v>
      </c>
      <c r="V82">
        <f t="shared" si="15"/>
        <v>4.3017799371376952E-2</v>
      </c>
    </row>
    <row r="83" spans="1:22" x14ac:dyDescent="0.35">
      <c r="A83" s="1" t="s">
        <v>83</v>
      </c>
      <c r="B83" s="1">
        <v>6.6757356100000003</v>
      </c>
      <c r="C83">
        <f t="shared" si="8"/>
        <v>0.1412426300000007</v>
      </c>
      <c r="D83">
        <f t="shared" si="8"/>
        <v>-0.47498958999999896</v>
      </c>
      <c r="E83">
        <f t="shared" si="9"/>
        <v>0.22561511060836711</v>
      </c>
      <c r="F83">
        <f t="shared" si="10"/>
        <v>-0.11742803791543971</v>
      </c>
      <c r="G83">
        <f t="shared" si="11"/>
        <v>3.2909354499707853E-2</v>
      </c>
      <c r="H83">
        <f t="shared" si="12"/>
        <v>-5.269253792612287E-2</v>
      </c>
      <c r="I83">
        <f t="shared" si="13"/>
        <v>0.38555776626197547</v>
      </c>
      <c r="J83">
        <f t="shared" si="14"/>
        <v>-0.58178086778354399</v>
      </c>
      <c r="V83">
        <f t="shared" si="15"/>
        <v>9.2872325406306855E-3</v>
      </c>
    </row>
    <row r="84" spans="1:22" x14ac:dyDescent="0.35">
      <c r="A84" s="1" t="s">
        <v>84</v>
      </c>
      <c r="B84" s="1">
        <v>7.0642005799999996</v>
      </c>
      <c r="C84">
        <f t="shared" si="8"/>
        <v>0.38846496999999935</v>
      </c>
      <c r="D84">
        <f t="shared" si="8"/>
        <v>0.24722233999999865</v>
      </c>
      <c r="E84">
        <f t="shared" si="9"/>
        <v>6.1118885395074936E-2</v>
      </c>
      <c r="F84">
        <f t="shared" si="10"/>
        <v>-1.712864407682551E-2</v>
      </c>
      <c r="G84">
        <f t="shared" si="11"/>
        <v>2.7425385315570393E-2</v>
      </c>
      <c r="H84">
        <f t="shared" si="12"/>
        <v>-0.20067490990793779</v>
      </c>
      <c r="I84">
        <f t="shared" si="13"/>
        <v>0.30280500989648612</v>
      </c>
      <c r="J84">
        <f t="shared" si="14"/>
        <v>-0.21209225562498807</v>
      </c>
      <c r="V84">
        <f t="shared" si="15"/>
        <v>2.4563893768018819E-2</v>
      </c>
    </row>
    <row r="85" spans="1:22" x14ac:dyDescent="0.35">
      <c r="A85" s="1" t="s">
        <v>85</v>
      </c>
      <c r="B85" s="1">
        <v>7.3833811799999998</v>
      </c>
      <c r="C85">
        <f t="shared" si="8"/>
        <v>0.31918060000000015</v>
      </c>
      <c r="D85">
        <f t="shared" si="8"/>
        <v>-6.9284369999999207E-2</v>
      </c>
      <c r="E85">
        <f t="shared" si="9"/>
        <v>4.8003239262967897E-3</v>
      </c>
      <c r="F85">
        <f t="shared" si="10"/>
        <v>-7.685998537173196E-3</v>
      </c>
      <c r="G85">
        <f t="shared" si="11"/>
        <v>5.623939449718883E-2</v>
      </c>
      <c r="H85">
        <f t="shared" si="12"/>
        <v>-8.4861482758886927E-2</v>
      </c>
      <c r="I85">
        <f t="shared" si="13"/>
        <v>5.9439119914713887E-2</v>
      </c>
      <c r="J85">
        <f t="shared" si="14"/>
        <v>-2.4276564954017456E-2</v>
      </c>
      <c r="V85">
        <f t="shared" si="15"/>
        <v>1.9192268169327176E-2</v>
      </c>
    </row>
    <row r="86" spans="1:22" x14ac:dyDescent="0.35">
      <c r="A86" s="1" t="s">
        <v>86</v>
      </c>
      <c r="B86" s="1">
        <v>7.8134958699999997</v>
      </c>
      <c r="C86">
        <f t="shared" si="8"/>
        <v>0.43011468999999991</v>
      </c>
      <c r="D86">
        <f t="shared" si="8"/>
        <v>0.11093408999999976</v>
      </c>
      <c r="E86">
        <f t="shared" si="9"/>
        <v>1.2306372324128047E-2</v>
      </c>
      <c r="F86">
        <f t="shared" si="10"/>
        <v>-9.0047236493551258E-2</v>
      </c>
      <c r="G86">
        <f t="shared" si="11"/>
        <v>0.13587525391235999</v>
      </c>
      <c r="H86">
        <f t="shared" si="12"/>
        <v>-9.5170450104976406E-2</v>
      </c>
      <c r="I86">
        <f t="shared" si="13"/>
        <v>3.8870219091258873E-2</v>
      </c>
      <c r="J86">
        <f t="shared" si="14"/>
        <v>0.18049740778880075</v>
      </c>
      <c r="V86">
        <f t="shared" si="15"/>
        <v>2.4590096716860632E-2</v>
      </c>
    </row>
    <row r="87" spans="1:22" x14ac:dyDescent="0.35">
      <c r="A87" s="1" t="s">
        <v>87</v>
      </c>
      <c r="B87" s="1">
        <v>7.43189221</v>
      </c>
      <c r="C87">
        <f t="shared" si="8"/>
        <v>-0.38160365999999968</v>
      </c>
      <c r="D87">
        <f t="shared" si="8"/>
        <v>-0.81171834999999959</v>
      </c>
      <c r="E87">
        <f t="shared" si="9"/>
        <v>0.65888667972672188</v>
      </c>
      <c r="F87">
        <f t="shared" si="10"/>
        <v>-0.99421590704509399</v>
      </c>
      <c r="G87">
        <f t="shared" si="11"/>
        <v>0.69637386242559796</v>
      </c>
      <c r="H87">
        <f t="shared" si="12"/>
        <v>-0.28441816311735374</v>
      </c>
      <c r="I87">
        <f t="shared" si="13"/>
        <v>-1.3207216828443153</v>
      </c>
      <c r="J87">
        <f t="shared" si="14"/>
        <v>1.7292090314007615</v>
      </c>
      <c r="V87">
        <f t="shared" si="15"/>
        <v>-2.1745984781675443E-2</v>
      </c>
    </row>
    <row r="88" spans="1:22" x14ac:dyDescent="0.35">
      <c r="A88" s="1" t="s">
        <v>88</v>
      </c>
      <c r="B88" s="1">
        <v>8.2751172200000003</v>
      </c>
      <c r="C88">
        <f t="shared" si="8"/>
        <v>0.84322501000000027</v>
      </c>
      <c r="D88">
        <f t="shared" si="8"/>
        <v>1.22482867</v>
      </c>
      <c r="E88">
        <f t="shared" si="9"/>
        <v>1.5002052708539688</v>
      </c>
      <c r="F88">
        <f t="shared" si="10"/>
        <v>-1.0507815570973706</v>
      </c>
      <c r="G88">
        <f t="shared" si="11"/>
        <v>0.42916797489532127</v>
      </c>
      <c r="H88">
        <f t="shared" si="12"/>
        <v>1.9928806367853644</v>
      </c>
      <c r="I88">
        <f t="shared" si="13"/>
        <v>-2.6092607098048037</v>
      </c>
      <c r="J88">
        <f t="shared" si="14"/>
        <v>-4.6572366265689658</v>
      </c>
      <c r="V88">
        <f t="shared" si="15"/>
        <v>4.6674752277661491E-2</v>
      </c>
    </row>
    <row r="89" spans="1:22" x14ac:dyDescent="0.35">
      <c r="A89" s="1" t="s">
        <v>89</v>
      </c>
      <c r="B89" s="1">
        <v>8.2604413799999996</v>
      </c>
      <c r="C89">
        <f t="shared" si="8"/>
        <v>-1.4675840000000662E-2</v>
      </c>
      <c r="D89">
        <f t="shared" si="8"/>
        <v>-0.85790085000000094</v>
      </c>
      <c r="E89">
        <f t="shared" si="9"/>
        <v>0.73599386843072412</v>
      </c>
      <c r="F89">
        <f t="shared" si="10"/>
        <v>-0.30060005899067926</v>
      </c>
      <c r="G89">
        <f t="shared" si="11"/>
        <v>-1.3958637923185675</v>
      </c>
      <c r="H89">
        <f t="shared" si="12"/>
        <v>1.8275919201116895</v>
      </c>
      <c r="I89">
        <f t="shared" si="13"/>
        <v>3.2620458342019809</v>
      </c>
      <c r="J89">
        <f t="shared" si="14"/>
        <v>-4.8136523720359792</v>
      </c>
      <c r="V89">
        <f t="shared" si="15"/>
        <v>-7.7090083945863253E-4</v>
      </c>
    </row>
    <row r="90" spans="1:22" x14ac:dyDescent="0.35">
      <c r="A90" s="1" t="s">
        <v>90</v>
      </c>
      <c r="B90" s="1">
        <v>8.5961557499999994</v>
      </c>
      <c r="C90">
        <f t="shared" si="8"/>
        <v>0.33571436999999982</v>
      </c>
      <c r="D90">
        <f t="shared" si="8"/>
        <v>0.35039021000000048</v>
      </c>
      <c r="E90">
        <f t="shared" si="9"/>
        <v>0.12277329926384443</v>
      </c>
      <c r="F90">
        <f t="shared" si="10"/>
        <v>0.57010901355547017</v>
      </c>
      <c r="G90">
        <f t="shared" si="11"/>
        <v>-0.74643860847350629</v>
      </c>
      <c r="H90">
        <f t="shared" si="12"/>
        <v>-1.3323088849669023</v>
      </c>
      <c r="I90">
        <f t="shared" si="13"/>
        <v>1.9660275024843317</v>
      </c>
      <c r="J90">
        <f t="shared" si="14"/>
        <v>-0.84302660963386811</v>
      </c>
      <c r="V90">
        <f t="shared" si="15"/>
        <v>1.7301022094359353E-2</v>
      </c>
    </row>
    <row r="91" spans="1:22" x14ac:dyDescent="0.35">
      <c r="A91" s="1" t="s">
        <v>91</v>
      </c>
      <c r="B91" s="1">
        <v>10.55893902</v>
      </c>
      <c r="C91">
        <f t="shared" si="8"/>
        <v>1.962783270000001</v>
      </c>
      <c r="D91">
        <f t="shared" si="8"/>
        <v>1.6270689000000012</v>
      </c>
      <c r="E91">
        <f t="shared" si="9"/>
        <v>2.6473532053472137</v>
      </c>
      <c r="F91">
        <f t="shared" si="10"/>
        <v>-3.4661557627609452</v>
      </c>
      <c r="G91">
        <f t="shared" si="11"/>
        <v>-6.1866978301800231</v>
      </c>
      <c r="H91">
        <f t="shared" si="12"/>
        <v>9.1294280334970743</v>
      </c>
      <c r="I91">
        <f t="shared" si="13"/>
        <v>-3.9146709561540156</v>
      </c>
      <c r="J91">
        <f t="shared" si="14"/>
        <v>2.2844976575048794</v>
      </c>
      <c r="V91">
        <f t="shared" si="15"/>
        <v>8.9316006064972475E-2</v>
      </c>
    </row>
    <row r="92" spans="1:22" x14ac:dyDescent="0.35">
      <c r="A92" s="1" t="s">
        <v>92</v>
      </c>
      <c r="B92" s="1">
        <v>10.3914156</v>
      </c>
      <c r="C92">
        <f t="shared" si="8"/>
        <v>-0.1675234200000002</v>
      </c>
      <c r="D92">
        <f t="shared" si="8"/>
        <v>-2.1303066900000012</v>
      </c>
      <c r="E92">
        <f t="shared" si="9"/>
        <v>4.538206593458761</v>
      </c>
      <c r="F92">
        <f t="shared" si="10"/>
        <v>8.1001878756584826</v>
      </c>
      <c r="G92">
        <f t="shared" si="11"/>
        <v>-11.953078087616547</v>
      </c>
      <c r="H92">
        <f t="shared" si="12"/>
        <v>5.1254435058303889</v>
      </c>
      <c r="I92">
        <f t="shared" si="13"/>
        <v>-2.9910722545750659</v>
      </c>
      <c r="J92">
        <f t="shared" si="14"/>
        <v>0.87506565298996197</v>
      </c>
      <c r="V92">
        <f t="shared" si="15"/>
        <v>-6.9455671658167351E-3</v>
      </c>
    </row>
    <row r="93" spans="1:22" x14ac:dyDescent="0.35">
      <c r="A93" s="1" t="s">
        <v>93</v>
      </c>
      <c r="B93" s="1">
        <v>6.4215345599999996</v>
      </c>
      <c r="C93">
        <f t="shared" si="8"/>
        <v>-3.9698810400000006</v>
      </c>
      <c r="D93">
        <f t="shared" si="8"/>
        <v>-3.8023576200000004</v>
      </c>
      <c r="E93">
        <f t="shared" si="9"/>
        <v>14.457923470372068</v>
      </c>
      <c r="F93">
        <f t="shared" si="10"/>
        <v>-21.334898755307286</v>
      </c>
      <c r="G93">
        <f t="shared" si="11"/>
        <v>9.1483396553919132</v>
      </c>
      <c r="H93">
        <f t="shared" si="12"/>
        <v>-5.3387272511236761</v>
      </c>
      <c r="I93">
        <f t="shared" si="13"/>
        <v>1.5618936790958753</v>
      </c>
      <c r="J93">
        <f t="shared" si="14"/>
        <v>-1.2307868110551563</v>
      </c>
      <c r="V93">
        <f t="shared" si="15"/>
        <v>-0.20903589036040082</v>
      </c>
    </row>
    <row r="94" spans="1:22" x14ac:dyDescent="0.35">
      <c r="A94" s="1" t="s">
        <v>94</v>
      </c>
      <c r="B94" s="1">
        <v>8.0626193700000002</v>
      </c>
      <c r="C94">
        <f t="shared" si="8"/>
        <v>1.6410848100000006</v>
      </c>
      <c r="D94">
        <f t="shared" si="8"/>
        <v>5.6109658500000013</v>
      </c>
      <c r="E94">
        <f t="shared" si="9"/>
        <v>31.482937769866236</v>
      </c>
      <c r="F94">
        <f t="shared" si="10"/>
        <v>-13.499787900172525</v>
      </c>
      <c r="G94">
        <f t="shared" si="11"/>
        <v>7.8781164956596905</v>
      </c>
      <c r="H94">
        <f t="shared" si="12"/>
        <v>-2.304815320011329</v>
      </c>
      <c r="I94">
        <f t="shared" si="13"/>
        <v>1.8162160048114795</v>
      </c>
      <c r="J94">
        <f t="shared" si="14"/>
        <v>-1.1140806111354389</v>
      </c>
      <c r="V94">
        <f t="shared" si="15"/>
        <v>9.8837333356118551E-2</v>
      </c>
    </row>
    <row r="95" spans="1:22" x14ac:dyDescent="0.35">
      <c r="A95" s="1" t="s">
        <v>95</v>
      </c>
      <c r="B95" s="1">
        <v>7.2977391000000003</v>
      </c>
      <c r="C95">
        <f t="shared" si="8"/>
        <v>-0.76488026999999992</v>
      </c>
      <c r="D95">
        <f t="shared" si="8"/>
        <v>-2.4059650800000005</v>
      </c>
      <c r="E95">
        <f t="shared" si="9"/>
        <v>5.7886679661794087</v>
      </c>
      <c r="F95">
        <f t="shared" si="10"/>
        <v>-3.3781123769857175</v>
      </c>
      <c r="G95">
        <f t="shared" si="11"/>
        <v>0.98829779471858359</v>
      </c>
      <c r="H95">
        <f t="shared" si="12"/>
        <v>-0.77878789536983761</v>
      </c>
      <c r="I95">
        <f t="shared" si="13"/>
        <v>0.47771437544873407</v>
      </c>
      <c r="J95">
        <f t="shared" si="14"/>
        <v>0.59522067539094581</v>
      </c>
      <c r="V95">
        <f t="shared" si="15"/>
        <v>-4.3287824646371265E-2</v>
      </c>
    </row>
    <row r="96" spans="1:22" x14ac:dyDescent="0.35">
      <c r="A96" s="1" t="s">
        <v>96</v>
      </c>
      <c r="B96" s="1">
        <v>7.9369159399999996</v>
      </c>
      <c r="C96">
        <f t="shared" si="8"/>
        <v>0.6391768399999993</v>
      </c>
      <c r="D96">
        <f t="shared" si="8"/>
        <v>1.4040571099999992</v>
      </c>
      <c r="E96">
        <f t="shared" si="9"/>
        <v>1.9713763681415499</v>
      </c>
      <c r="F96">
        <f t="shared" si="10"/>
        <v>-0.57674425826327735</v>
      </c>
      <c r="G96">
        <f t="shared" si="11"/>
        <v>0.45447986372102944</v>
      </c>
      <c r="H96">
        <f t="shared" si="12"/>
        <v>-0.27878138006807812</v>
      </c>
      <c r="I96">
        <f t="shared" si="13"/>
        <v>-0.34735492557591852</v>
      </c>
      <c r="J96">
        <f t="shared" si="14"/>
        <v>-4.4054004775927073E-2</v>
      </c>
      <c r="V96">
        <f t="shared" si="15"/>
        <v>3.6463447778734226E-2</v>
      </c>
    </row>
    <row r="97" spans="1:22" x14ac:dyDescent="0.35">
      <c r="A97" s="1" t="s">
        <v>97</v>
      </c>
      <c r="B97" s="1">
        <v>8.1653229799999991</v>
      </c>
      <c r="C97">
        <f t="shared" si="8"/>
        <v>0.22840703999999956</v>
      </c>
      <c r="D97">
        <f t="shared" si="8"/>
        <v>-0.41076979999999974</v>
      </c>
      <c r="E97">
        <f t="shared" si="9"/>
        <v>0.16873182859203978</v>
      </c>
      <c r="F97">
        <f t="shared" si="10"/>
        <v>-0.13296225730071229</v>
      </c>
      <c r="G97">
        <f t="shared" si="11"/>
        <v>8.1560052592368149E-2</v>
      </c>
      <c r="H97">
        <f t="shared" si="12"/>
        <v>0.10162187299335347</v>
      </c>
      <c r="I97">
        <f t="shared" si="13"/>
        <v>1.288840361415684E-2</v>
      </c>
      <c r="J97">
        <f t="shared" si="14"/>
        <v>-0.24912215667113605</v>
      </c>
      <c r="V97">
        <f t="shared" si="15"/>
        <v>1.2321587254834676E-2</v>
      </c>
    </row>
    <row r="98" spans="1:22" x14ac:dyDescent="0.35">
      <c r="A98" s="1" t="s">
        <v>98</v>
      </c>
      <c r="B98" s="1">
        <v>8.7174204599999996</v>
      </c>
      <c r="C98">
        <f t="shared" si="8"/>
        <v>0.55209748000000047</v>
      </c>
      <c r="D98">
        <f t="shared" si="8"/>
        <v>0.32369044000000091</v>
      </c>
      <c r="E98">
        <f t="shared" si="9"/>
        <v>0.10477550094739418</v>
      </c>
      <c r="F98">
        <f t="shared" si="10"/>
        <v>-6.4270083414230739E-2</v>
      </c>
      <c r="G98">
        <f t="shared" si="11"/>
        <v>-8.0078985316941062E-2</v>
      </c>
      <c r="H98">
        <f t="shared" si="12"/>
        <v>-1.0156182457337497E-2</v>
      </c>
      <c r="I98">
        <f t="shared" si="13"/>
        <v>0.19631058687038153</v>
      </c>
      <c r="J98">
        <f t="shared" si="14"/>
        <v>0.29733820568919139</v>
      </c>
      <c r="V98">
        <f t="shared" si="15"/>
        <v>2.8414625485637002E-2</v>
      </c>
    </row>
    <row r="99" spans="1:22" x14ac:dyDescent="0.35">
      <c r="A99" s="1" t="s">
        <v>99</v>
      </c>
      <c r="B99" s="1">
        <v>9.0709637799999996</v>
      </c>
      <c r="C99">
        <f t="shared" si="8"/>
        <v>0.35354331999999999</v>
      </c>
      <c r="D99">
        <f t="shared" si="8"/>
        <v>-0.19855416000000048</v>
      </c>
      <c r="E99">
        <f t="shared" si="9"/>
        <v>3.9423754453305787E-2</v>
      </c>
      <c r="F99">
        <f t="shared" si="10"/>
        <v>4.9121054249416693E-2</v>
      </c>
      <c r="G99">
        <f t="shared" si="11"/>
        <v>6.229879006075625E-3</v>
      </c>
      <c r="H99">
        <f t="shared" si="12"/>
        <v>-0.1204183962774916</v>
      </c>
      <c r="I99">
        <f t="shared" si="13"/>
        <v>-0.18238950049474614</v>
      </c>
      <c r="J99">
        <f t="shared" si="14"/>
        <v>0.12337158363408493</v>
      </c>
      <c r="V99">
        <f t="shared" si="15"/>
        <v>1.7265439375384273E-2</v>
      </c>
    </row>
    <row r="100" spans="1:22" x14ac:dyDescent="0.35">
      <c r="A100" s="1" t="s">
        <v>100</v>
      </c>
      <c r="B100" s="1">
        <v>9.1771133700000007</v>
      </c>
      <c r="C100">
        <f t="shared" si="8"/>
        <v>0.10614959000000113</v>
      </c>
      <c r="D100">
        <f t="shared" si="8"/>
        <v>-0.24739372999999887</v>
      </c>
      <c r="E100">
        <f t="shared" si="9"/>
        <v>6.1203657643312342E-2</v>
      </c>
      <c r="F100">
        <f t="shared" si="10"/>
        <v>7.7622800991010753E-3</v>
      </c>
      <c r="G100">
        <f t="shared" si="11"/>
        <v>-0.15003843896147304</v>
      </c>
      <c r="H100">
        <f t="shared" si="12"/>
        <v>-0.2272529512362359</v>
      </c>
      <c r="I100">
        <f t="shared" si="13"/>
        <v>0.15371803970887848</v>
      </c>
      <c r="J100">
        <f t="shared" si="14"/>
        <v>1.4924649922316431</v>
      </c>
      <c r="V100">
        <f t="shared" si="15"/>
        <v>5.0526639931981476E-3</v>
      </c>
    </row>
    <row r="101" spans="1:22" x14ac:dyDescent="0.35">
      <c r="A101" s="1" t="s">
        <v>101</v>
      </c>
      <c r="B101" s="1">
        <v>9.2518867399999998</v>
      </c>
      <c r="C101">
        <f t="shared" si="8"/>
        <v>7.4773369999999062E-2</v>
      </c>
      <c r="D101">
        <f t="shared" si="8"/>
        <v>-3.1376220000002064E-2</v>
      </c>
      <c r="E101">
        <f t="shared" si="9"/>
        <v>9.8446718148852944E-4</v>
      </c>
      <c r="F101">
        <f t="shared" si="10"/>
        <v>-1.9028934441111669E-2</v>
      </c>
      <c r="G101">
        <f t="shared" si="11"/>
        <v>-2.8821824197557112E-2</v>
      </c>
      <c r="H101">
        <f t="shared" si="12"/>
        <v>1.9495607394232856E-2</v>
      </c>
      <c r="I101">
        <f t="shared" si="13"/>
        <v>0.18928495050606828</v>
      </c>
      <c r="J101">
        <f t="shared" si="14"/>
        <v>-0.19416408575124136</v>
      </c>
      <c r="V101">
        <f t="shared" si="15"/>
        <v>3.5242107536200828E-3</v>
      </c>
    </row>
    <row r="102" spans="1:22" x14ac:dyDescent="0.35">
      <c r="A102" s="1" t="s">
        <v>102</v>
      </c>
      <c r="B102" s="1">
        <v>9.9331364299999994</v>
      </c>
      <c r="C102">
        <f t="shared" si="8"/>
        <v>0.68124968999999957</v>
      </c>
      <c r="D102">
        <f t="shared" si="8"/>
        <v>0.60647632000000051</v>
      </c>
      <c r="E102">
        <f t="shared" si="9"/>
        <v>0.36781352672074302</v>
      </c>
      <c r="F102">
        <f t="shared" si="10"/>
        <v>0.55710196687237201</v>
      </c>
      <c r="G102">
        <f t="shared" si="11"/>
        <v>-0.37683392800720944</v>
      </c>
      <c r="H102">
        <f t="shared" si="12"/>
        <v>-3.6587211657202485</v>
      </c>
      <c r="I102">
        <f t="shared" si="13"/>
        <v>3.7530308049398444</v>
      </c>
      <c r="J102">
        <f t="shared" si="14"/>
        <v>-0.75881272806176903</v>
      </c>
      <c r="V102">
        <f t="shared" si="15"/>
        <v>3.0856092903123744E-2</v>
      </c>
    </row>
    <row r="103" spans="1:22" x14ac:dyDescent="0.35">
      <c r="A103" s="1" t="s">
        <v>103</v>
      </c>
      <c r="B103" s="1">
        <v>11.532974279999999</v>
      </c>
      <c r="C103">
        <f t="shared" si="8"/>
        <v>1.5998378500000001</v>
      </c>
      <c r="D103">
        <f t="shared" si="8"/>
        <v>0.91858816000000054</v>
      </c>
      <c r="E103">
        <f t="shared" si="9"/>
        <v>0.84380420769218656</v>
      </c>
      <c r="F103">
        <f t="shared" si="10"/>
        <v>-0.5707645511266044</v>
      </c>
      <c r="G103">
        <f t="shared" si="11"/>
        <v>-5.5416144583716269</v>
      </c>
      <c r="H103">
        <f t="shared" si="12"/>
        <v>5.6844588120654231</v>
      </c>
      <c r="I103">
        <f t="shared" si="13"/>
        <v>-1.1493216877038837</v>
      </c>
      <c r="J103">
        <f t="shared" si="14"/>
        <v>0.94613909910643035</v>
      </c>
      <c r="V103">
        <f t="shared" si="15"/>
        <v>6.4854923021028799E-2</v>
      </c>
    </row>
    <row r="104" spans="1:22" x14ac:dyDescent="0.35">
      <c r="A104" s="1" t="s">
        <v>104</v>
      </c>
      <c r="B104" s="1">
        <v>12.51146235</v>
      </c>
      <c r="C104">
        <f t="shared" si="8"/>
        <v>0.97848807000000093</v>
      </c>
      <c r="D104">
        <f t="shared" si="8"/>
        <v>-0.62134977999999919</v>
      </c>
      <c r="E104">
        <f t="shared" si="9"/>
        <v>0.38607554910604741</v>
      </c>
      <c r="F104">
        <f t="shared" si="10"/>
        <v>3.74844905964608</v>
      </c>
      <c r="G104">
        <f t="shared" si="11"/>
        <v>-3.8450715849591459</v>
      </c>
      <c r="H104">
        <f t="shared" si="12"/>
        <v>0.77742214509278607</v>
      </c>
      <c r="I104">
        <f t="shared" si="13"/>
        <v>-0.63998573754660359</v>
      </c>
      <c r="J104">
        <f t="shared" si="14"/>
        <v>0.45930510023781446</v>
      </c>
      <c r="V104">
        <f t="shared" si="15"/>
        <v>3.5366749858811053E-2</v>
      </c>
    </row>
    <row r="105" spans="1:22" x14ac:dyDescent="0.35">
      <c r="A105" s="1" t="s">
        <v>105</v>
      </c>
      <c r="B105" s="1">
        <v>7.4571985300000003</v>
      </c>
      <c r="C105">
        <f t="shared" si="8"/>
        <v>-5.0542638200000001</v>
      </c>
      <c r="D105">
        <f t="shared" si="8"/>
        <v>-6.032751890000001</v>
      </c>
      <c r="E105">
        <f t="shared" si="9"/>
        <v>36.394095366298586</v>
      </c>
      <c r="F105">
        <f t="shared" si="10"/>
        <v>-37.332213864061586</v>
      </c>
      <c r="G105">
        <f t="shared" si="11"/>
        <v>7.5480752807804432</v>
      </c>
      <c r="H105">
        <f t="shared" si="12"/>
        <v>-6.213690407611189</v>
      </c>
      <c r="I105">
        <f t="shared" si="13"/>
        <v>4.4594426532931557</v>
      </c>
      <c r="J105">
        <f t="shared" si="14"/>
        <v>-6.637827855439161</v>
      </c>
      <c r="V105">
        <f t="shared" si="15"/>
        <v>-0.224732368063984</v>
      </c>
    </row>
    <row r="106" spans="1:22" x14ac:dyDescent="0.35">
      <c r="A106" s="1" t="s">
        <v>106</v>
      </c>
      <c r="B106" s="1">
        <v>8.5911908399999994</v>
      </c>
      <c r="C106">
        <f t="shared" si="8"/>
        <v>1.1339923099999991</v>
      </c>
      <c r="D106">
        <f t="shared" si="8"/>
        <v>6.1882561299999992</v>
      </c>
      <c r="E106">
        <f t="shared" si="9"/>
        <v>38.294513930482566</v>
      </c>
      <c r="F106">
        <f t="shared" si="10"/>
        <v>-7.7426395080854276</v>
      </c>
      <c r="G106">
        <f t="shared" si="11"/>
        <v>6.3738586396302352</v>
      </c>
      <c r="H106">
        <f t="shared" si="12"/>
        <v>-4.5743922241139652</v>
      </c>
      <c r="I106">
        <f t="shared" si="13"/>
        <v>6.808928937454799</v>
      </c>
      <c r="J106">
        <f t="shared" si="14"/>
        <v>-9.0623255990030316</v>
      </c>
      <c r="V106">
        <f t="shared" si="15"/>
        <v>6.1477661029989861E-2</v>
      </c>
    </row>
    <row r="107" spans="1:22" x14ac:dyDescent="0.35">
      <c r="A107" s="1" t="s">
        <v>107</v>
      </c>
      <c r="B107" s="1">
        <v>8.4740003700000006</v>
      </c>
      <c r="C107">
        <f t="shared" si="8"/>
        <v>-0.11719046999999883</v>
      </c>
      <c r="D107">
        <f t="shared" si="8"/>
        <v>-1.2511827799999979</v>
      </c>
      <c r="E107">
        <f t="shared" si="9"/>
        <v>1.5654583489685232</v>
      </c>
      <c r="F107">
        <f t="shared" si="10"/>
        <v>-1.2887091297657007</v>
      </c>
      <c r="G107">
        <f t="shared" si="11"/>
        <v>0.92488104233935209</v>
      </c>
      <c r="H107">
        <f t="shared" si="12"/>
        <v>-1.3766745360598267</v>
      </c>
      <c r="I107">
        <f t="shared" si="13"/>
        <v>1.8322812595389071</v>
      </c>
      <c r="J107">
        <f t="shared" si="14"/>
        <v>0.68195091832509891</v>
      </c>
      <c r="V107">
        <f t="shared" si="15"/>
        <v>-5.9648876944758955E-3</v>
      </c>
    </row>
    <row r="108" spans="1:22" x14ac:dyDescent="0.35">
      <c r="A108" s="1" t="s">
        <v>108</v>
      </c>
      <c r="B108" s="1">
        <v>9.3868025999999993</v>
      </c>
      <c r="C108">
        <f t="shared" si="8"/>
        <v>0.91280222999999872</v>
      </c>
      <c r="D108">
        <f t="shared" si="8"/>
        <v>1.0299926999999975</v>
      </c>
      <c r="E108">
        <f t="shared" si="9"/>
        <v>1.060884962053285</v>
      </c>
      <c r="F108">
        <f t="shared" si="10"/>
        <v>-0.76137614520072194</v>
      </c>
      <c r="G108">
        <f t="shared" si="11"/>
        <v>1.1332994228209465</v>
      </c>
      <c r="H108">
        <f t="shared" si="12"/>
        <v>-1.5083618091929607</v>
      </c>
      <c r="I108">
        <f t="shared" si="13"/>
        <v>-0.56139237117149865</v>
      </c>
      <c r="J108">
        <f t="shared" si="14"/>
        <v>2.6135739387806014</v>
      </c>
      <c r="V108">
        <f t="shared" si="15"/>
        <v>4.4429206327661785E-2</v>
      </c>
    </row>
    <row r="109" spans="1:22" x14ac:dyDescent="0.35">
      <c r="A109" s="1" t="s">
        <v>109</v>
      </c>
      <c r="B109" s="1">
        <v>9.5603994500000002</v>
      </c>
      <c r="C109">
        <f t="shared" si="8"/>
        <v>0.17359685000000091</v>
      </c>
      <c r="D109">
        <f t="shared" si="8"/>
        <v>-0.7392053799999978</v>
      </c>
      <c r="E109">
        <f t="shared" si="9"/>
        <v>0.54642459382094111</v>
      </c>
      <c r="F109">
        <f t="shared" si="10"/>
        <v>-0.81334657080592698</v>
      </c>
      <c r="G109">
        <f t="shared" si="11"/>
        <v>1.0825214240275387</v>
      </c>
      <c r="H109">
        <f t="shared" si="12"/>
        <v>0.40290019634209878</v>
      </c>
      <c r="I109">
        <f t="shared" si="13"/>
        <v>-1.8757103002520408</v>
      </c>
      <c r="J109">
        <f t="shared" si="14"/>
        <v>1.6053840681225955</v>
      </c>
      <c r="V109">
        <f t="shared" si="15"/>
        <v>7.9583532734567308E-3</v>
      </c>
    </row>
    <row r="110" spans="1:22" x14ac:dyDescent="0.35">
      <c r="A110" s="1" t="s">
        <v>110</v>
      </c>
      <c r="B110" s="1">
        <v>10.8342948</v>
      </c>
      <c r="C110">
        <f t="shared" si="8"/>
        <v>1.2738953500000001</v>
      </c>
      <c r="D110">
        <f t="shared" si="8"/>
        <v>1.1002984999999992</v>
      </c>
      <c r="E110">
        <f t="shared" si="9"/>
        <v>1.2106567891022482</v>
      </c>
      <c r="F110">
        <f t="shared" si="10"/>
        <v>-1.6113203871370192</v>
      </c>
      <c r="G110">
        <f t="shared" si="11"/>
        <v>-0.59971219593249958</v>
      </c>
      <c r="H110">
        <f t="shared" si="12"/>
        <v>2.7919726853203835</v>
      </c>
      <c r="I110">
        <f t="shared" si="13"/>
        <v>-2.3895952733449985</v>
      </c>
      <c r="J110">
        <f t="shared" si="14"/>
        <v>1.2200898241905092</v>
      </c>
      <c r="V110">
        <f t="shared" si="15"/>
        <v>5.4324610289575803E-2</v>
      </c>
    </row>
    <row r="111" spans="1:22" x14ac:dyDescent="0.35">
      <c r="A111" s="1" t="s">
        <v>111</v>
      </c>
      <c r="B111" s="1">
        <v>10.64375083</v>
      </c>
      <c r="C111">
        <f t="shared" si="8"/>
        <v>-0.19054397000000023</v>
      </c>
      <c r="D111">
        <f t="shared" si="8"/>
        <v>-1.4644393200000003</v>
      </c>
      <c r="E111">
        <f t="shared" si="9"/>
        <v>2.1445825219620636</v>
      </c>
      <c r="F111">
        <f t="shared" si="10"/>
        <v>0.79818532916940022</v>
      </c>
      <c r="G111">
        <f t="shared" si="11"/>
        <v>-3.7159685128618829</v>
      </c>
      <c r="H111">
        <f t="shared" si="12"/>
        <v>3.1804253819964012</v>
      </c>
      <c r="I111">
        <f t="shared" si="13"/>
        <v>-1.6238752597376718</v>
      </c>
      <c r="J111">
        <f t="shared" si="14"/>
        <v>-2.4594791955476585</v>
      </c>
      <c r="V111">
        <f t="shared" si="15"/>
        <v>-7.705949345277352E-3</v>
      </c>
    </row>
    <row r="112" spans="1:22" x14ac:dyDescent="0.35">
      <c r="A112" s="1" t="s">
        <v>112</v>
      </c>
      <c r="B112" s="1">
        <v>9.9081618599999999</v>
      </c>
      <c r="C112">
        <f t="shared" si="8"/>
        <v>-0.73558897000000023</v>
      </c>
      <c r="D112">
        <f t="shared" si="8"/>
        <v>-0.545045</v>
      </c>
      <c r="E112">
        <f t="shared" si="9"/>
        <v>0.29707405202499998</v>
      </c>
      <c r="F112">
        <f t="shared" si="10"/>
        <v>-1.3830344695284504</v>
      </c>
      <c r="G112">
        <f t="shared" si="11"/>
        <v>1.1837123796500002</v>
      </c>
      <c r="H112">
        <f t="shared" si="12"/>
        <v>-0.60438495392470004</v>
      </c>
      <c r="I112">
        <f t="shared" si="13"/>
        <v>-0.91538571781674993</v>
      </c>
      <c r="J112">
        <f t="shared" si="14"/>
        <v>4.8327807896506503</v>
      </c>
      <c r="V112">
        <f t="shared" si="15"/>
        <v>-3.1101606554827743E-2</v>
      </c>
    </row>
    <row r="113" spans="1:22" x14ac:dyDescent="0.35">
      <c r="A113" s="1" t="s">
        <v>113</v>
      </c>
      <c r="B113" s="1">
        <v>11.7100413</v>
      </c>
      <c r="C113">
        <f t="shared" si="8"/>
        <v>1.8018794400000004</v>
      </c>
      <c r="D113">
        <f t="shared" si="8"/>
        <v>2.5374684100000007</v>
      </c>
      <c r="E113">
        <f t="shared" si="9"/>
        <v>6.4387459317479312</v>
      </c>
      <c r="F113">
        <f t="shared" si="10"/>
        <v>-5.5107977687857028</v>
      </c>
      <c r="G113">
        <f t="shared" si="11"/>
        <v>2.8137268079942617</v>
      </c>
      <c r="H113">
        <f t="shared" si="12"/>
        <v>4.2615973762261428</v>
      </c>
      <c r="I113">
        <f t="shared" si="13"/>
        <v>-22.499112158066552</v>
      </c>
      <c r="J113">
        <f t="shared" si="14"/>
        <v>22.106228666986595</v>
      </c>
      <c r="V113">
        <f t="shared" si="15"/>
        <v>7.2565334164761186E-2</v>
      </c>
    </row>
    <row r="114" spans="1:22" x14ac:dyDescent="0.35">
      <c r="A114" s="1" t="s">
        <v>114</v>
      </c>
      <c r="B114" s="1">
        <v>11.34015074</v>
      </c>
      <c r="C114">
        <f t="shared" si="8"/>
        <v>-0.36989055999999998</v>
      </c>
      <c r="D114">
        <f t="shared" si="8"/>
        <v>-2.1717700000000004</v>
      </c>
      <c r="E114">
        <f t="shared" si="9"/>
        <v>4.7165849329000018</v>
      </c>
      <c r="F114">
        <f t="shared" si="10"/>
        <v>-2.4082142050382007</v>
      </c>
      <c r="G114">
        <f t="shared" si="11"/>
        <v>-3.6474185441255007</v>
      </c>
      <c r="H114">
        <f t="shared" si="12"/>
        <v>19.256553744258905</v>
      </c>
      <c r="I114">
        <f t="shared" si="13"/>
        <v>-18.920292383896705</v>
      </c>
      <c r="J114">
        <f t="shared" si="14"/>
        <v>6.1312310421317981</v>
      </c>
      <c r="V114">
        <f t="shared" si="15"/>
        <v>-1.3939599288180338E-2</v>
      </c>
    </row>
    <row r="115" spans="1:22" x14ac:dyDescent="0.35">
      <c r="A115" s="1" t="s">
        <v>115</v>
      </c>
      <c r="B115" s="1">
        <v>12.079131840000001</v>
      </c>
      <c r="C115">
        <f t="shared" si="8"/>
        <v>0.73898110000000017</v>
      </c>
      <c r="D115">
        <f t="shared" si="8"/>
        <v>1.1088716600000001</v>
      </c>
      <c r="E115">
        <f t="shared" si="9"/>
        <v>1.229596358351156</v>
      </c>
      <c r="F115">
        <f t="shared" si="10"/>
        <v>1.8623146354076292</v>
      </c>
      <c r="G115">
        <f t="shared" si="11"/>
        <v>-9.832093967720148</v>
      </c>
      <c r="H115">
        <f t="shared" si="12"/>
        <v>9.6604041972293988</v>
      </c>
      <c r="I115">
        <f t="shared" si="13"/>
        <v>-3.1305102950737034</v>
      </c>
      <c r="J115">
        <f t="shared" si="14"/>
        <v>1.8369086336598057</v>
      </c>
      <c r="V115">
        <f t="shared" si="15"/>
        <v>2.7416893988529756E-2</v>
      </c>
    </row>
    <row r="116" spans="1:22" x14ac:dyDescent="0.35">
      <c r="A116" s="1" t="s">
        <v>116</v>
      </c>
      <c r="B116" s="1">
        <v>14.497581090000001</v>
      </c>
      <c r="C116">
        <f t="shared" si="8"/>
        <v>2.4184492500000001</v>
      </c>
      <c r="D116">
        <f t="shared" si="8"/>
        <v>1.6794681499999999</v>
      </c>
      <c r="E116">
        <f t="shared" si="9"/>
        <v>2.8206132668644224</v>
      </c>
      <c r="F116">
        <f t="shared" si="10"/>
        <v>-14.891433573650096</v>
      </c>
      <c r="G116">
        <f t="shared" si="11"/>
        <v>14.631396716706686</v>
      </c>
      <c r="H116">
        <f t="shared" si="12"/>
        <v>-4.741389399223519</v>
      </c>
      <c r="I116">
        <f t="shared" si="13"/>
        <v>2.7821339979882445</v>
      </c>
      <c r="J116">
        <f t="shared" si="14"/>
        <v>-3.3348968799466641</v>
      </c>
      <c r="V116">
        <f t="shared" si="15"/>
        <v>7.9259825103476622E-2</v>
      </c>
    </row>
    <row r="117" spans="1:22" x14ac:dyDescent="0.35">
      <c r="A117" s="1" t="s">
        <v>117</v>
      </c>
      <c r="B117" s="1">
        <v>8.0492747700000002</v>
      </c>
      <c r="C117">
        <f t="shared" si="8"/>
        <v>-6.4483063200000004</v>
      </c>
      <c r="D117">
        <f t="shared" si="8"/>
        <v>-8.8667555700000005</v>
      </c>
      <c r="E117">
        <f t="shared" si="9"/>
        <v>78.61935433812603</v>
      </c>
      <c r="F117">
        <f t="shared" si="10"/>
        <v>-77.246489214302002</v>
      </c>
      <c r="G117">
        <f t="shared" si="11"/>
        <v>25.032175135386815</v>
      </c>
      <c r="H117">
        <f t="shared" si="12"/>
        <v>-14.68828219406759</v>
      </c>
      <c r="I117">
        <f t="shared" si="13"/>
        <v>17.606594972130139</v>
      </c>
      <c r="J117">
        <f t="shared" si="14"/>
        <v>-21.019042639347884</v>
      </c>
      <c r="V117">
        <f t="shared" si="15"/>
        <v>-0.25553879386800726</v>
      </c>
    </row>
    <row r="118" spans="1:22" x14ac:dyDescent="0.35">
      <c r="A118" s="1" t="s">
        <v>118</v>
      </c>
      <c r="B118" s="1">
        <v>10.31289116</v>
      </c>
      <c r="C118">
        <f t="shared" si="8"/>
        <v>2.2636163899999993</v>
      </c>
      <c r="D118">
        <f t="shared" si="8"/>
        <v>8.7119227099999996</v>
      </c>
      <c r="E118">
        <f t="shared" si="9"/>
        <v>75.897597305013733</v>
      </c>
      <c r="F118">
        <f t="shared" si="10"/>
        <v>-24.595058848867499</v>
      </c>
      <c r="G118">
        <f t="shared" si="11"/>
        <v>14.431792802582699</v>
      </c>
      <c r="H118">
        <f t="shared" si="12"/>
        <v>-17.299145484786649</v>
      </c>
      <c r="I118">
        <f t="shared" si="13"/>
        <v>20.652004384980824</v>
      </c>
      <c r="J118">
        <f t="shared" si="14"/>
        <v>-11.031427090897102</v>
      </c>
      <c r="V118">
        <f t="shared" si="15"/>
        <v>0.10762368160607416</v>
      </c>
    </row>
    <row r="119" spans="1:22" x14ac:dyDescent="0.35">
      <c r="A119" s="1" t="s">
        <v>119</v>
      </c>
      <c r="B119" s="1">
        <v>9.75335821</v>
      </c>
      <c r="C119">
        <f t="shared" si="8"/>
        <v>-0.55953294999999947</v>
      </c>
      <c r="D119">
        <f t="shared" si="8"/>
        <v>-2.8231493399999987</v>
      </c>
      <c r="E119">
        <f t="shared" si="9"/>
        <v>7.9701721959424283</v>
      </c>
      <c r="F119">
        <f t="shared" si="10"/>
        <v>-4.6767065872681597</v>
      </c>
      <c r="G119">
        <f t="shared" si="11"/>
        <v>5.6058889390605469</v>
      </c>
      <c r="H119">
        <f t="shared" si="12"/>
        <v>-6.6924024110328331</v>
      </c>
      <c r="I119">
        <f t="shared" si="13"/>
        <v>3.5747982560929148</v>
      </c>
      <c r="J119">
        <f t="shared" si="14"/>
        <v>3.4663094827735703</v>
      </c>
      <c r="V119">
        <f t="shared" si="15"/>
        <v>-2.4226259553330243E-2</v>
      </c>
    </row>
    <row r="120" spans="1:22" x14ac:dyDescent="0.35">
      <c r="A120" s="1" t="s">
        <v>120</v>
      </c>
      <c r="B120" s="1">
        <v>10.85038183</v>
      </c>
      <c r="C120">
        <f t="shared" si="8"/>
        <v>1.0970236199999999</v>
      </c>
      <c r="D120">
        <f t="shared" si="8"/>
        <v>1.6565565699999993</v>
      </c>
      <c r="E120">
        <f t="shared" si="9"/>
        <v>2.7441796696101628</v>
      </c>
      <c r="F120">
        <f t="shared" si="10"/>
        <v>-3.2894016696584245</v>
      </c>
      <c r="G120">
        <f t="shared" si="11"/>
        <v>3.9269418114028216</v>
      </c>
      <c r="H120">
        <f t="shared" si="12"/>
        <v>-2.0976061923650349</v>
      </c>
      <c r="I120">
        <f t="shared" si="13"/>
        <v>-2.0339475726572296</v>
      </c>
      <c r="J120">
        <f t="shared" si="14"/>
        <v>4.9982515229196327</v>
      </c>
      <c r="V120">
        <f t="shared" si="15"/>
        <v>4.6290846707477629E-2</v>
      </c>
    </row>
    <row r="121" spans="1:22" x14ac:dyDescent="0.35">
      <c r="A121" s="1" t="s">
        <v>121</v>
      </c>
      <c r="B121" s="1">
        <v>9.9617191599999995</v>
      </c>
      <c r="C121">
        <f t="shared" si="8"/>
        <v>-0.88866267000000043</v>
      </c>
      <c r="D121">
        <f t="shared" si="8"/>
        <v>-1.9856862900000003</v>
      </c>
      <c r="E121">
        <f t="shared" si="9"/>
        <v>3.9429500422939654</v>
      </c>
      <c r="F121">
        <f t="shared" si="10"/>
        <v>-4.7071586070437386</v>
      </c>
      <c r="G121">
        <f t="shared" si="11"/>
        <v>2.5143649987143841</v>
      </c>
      <c r="H121">
        <f t="shared" si="12"/>
        <v>2.4380584899700963</v>
      </c>
      <c r="I121">
        <f t="shared" si="13"/>
        <v>-5.9913194048260854</v>
      </c>
      <c r="J121">
        <f t="shared" si="14"/>
        <v>1.9514188648424842</v>
      </c>
      <c r="V121">
        <f t="shared" si="15"/>
        <v>-3.7110727505743846E-2</v>
      </c>
    </row>
    <row r="122" spans="1:22" x14ac:dyDescent="0.35">
      <c r="A122" s="1" t="s">
        <v>122</v>
      </c>
      <c r="B122" s="1">
        <v>11.44360144</v>
      </c>
      <c r="C122">
        <f t="shared" si="8"/>
        <v>1.4818822800000007</v>
      </c>
      <c r="D122">
        <f t="shared" si="8"/>
        <v>2.3705449500000011</v>
      </c>
      <c r="E122">
        <f t="shared" si="9"/>
        <v>5.6194833599705074</v>
      </c>
      <c r="F122">
        <f t="shared" si="10"/>
        <v>-3.0016902872201134</v>
      </c>
      <c r="G122">
        <f t="shared" si="11"/>
        <v>-2.9105943221289197</v>
      </c>
      <c r="H122">
        <f t="shared" si="12"/>
        <v>7.1525356399310613</v>
      </c>
      <c r="I122">
        <f t="shared" si="13"/>
        <v>-2.3296359342779591</v>
      </c>
      <c r="J122">
        <f t="shared" si="14"/>
        <v>-4.103562866130896</v>
      </c>
      <c r="V122">
        <f t="shared" si="15"/>
        <v>6.0228429729846322E-2</v>
      </c>
    </row>
    <row r="123" spans="1:22" x14ac:dyDescent="0.35">
      <c r="A123" s="1" t="s">
        <v>123</v>
      </c>
      <c r="B123" s="1">
        <v>11.659238889999999</v>
      </c>
      <c r="C123">
        <f t="shared" si="8"/>
        <v>0.21563744999999912</v>
      </c>
      <c r="D123">
        <f t="shared" si="8"/>
        <v>-1.2662448300000015</v>
      </c>
      <c r="E123">
        <f t="shared" si="9"/>
        <v>1.6033759695017329</v>
      </c>
      <c r="F123">
        <f t="shared" si="10"/>
        <v>1.554716358625936</v>
      </c>
      <c r="G123">
        <f t="shared" si="11"/>
        <v>-3.8205819617356149</v>
      </c>
      <c r="H123">
        <f t="shared" si="12"/>
        <v>1.2443929643948275</v>
      </c>
      <c r="I123">
        <f t="shared" si="13"/>
        <v>2.1919496881163263</v>
      </c>
      <c r="J123">
        <f t="shared" si="14"/>
        <v>-5.1197639090678875</v>
      </c>
      <c r="V123">
        <f t="shared" si="15"/>
        <v>8.1074770920006589E-3</v>
      </c>
    </row>
    <row r="124" spans="1:22" x14ac:dyDescent="0.35">
      <c r="A124" s="1" t="s">
        <v>124</v>
      </c>
      <c r="B124" s="1">
        <v>10.64705979</v>
      </c>
      <c r="C124">
        <f t="shared" si="8"/>
        <v>-1.0121790999999991</v>
      </c>
      <c r="D124">
        <f t="shared" si="8"/>
        <v>-1.2278165499999982</v>
      </c>
      <c r="E124">
        <f t="shared" si="9"/>
        <v>1.5075334804538982</v>
      </c>
      <c r="F124">
        <f t="shared" si="10"/>
        <v>-3.7046340897995549</v>
      </c>
      <c r="G124">
        <f t="shared" si="11"/>
        <v>1.2066278496770058</v>
      </c>
      <c r="H124">
        <f t="shared" si="12"/>
        <v>2.1254279109961356</v>
      </c>
      <c r="I124">
        <f t="shared" si="13"/>
        <v>-4.9643881741623623</v>
      </c>
      <c r="J124">
        <f t="shared" si="14"/>
        <v>12.991917471716373</v>
      </c>
      <c r="V124">
        <f t="shared" si="15"/>
        <v>-3.9440507881720155E-2</v>
      </c>
    </row>
    <row r="125" spans="1:22" x14ac:dyDescent="0.35">
      <c r="A125" s="1" t="s">
        <v>125</v>
      </c>
      <c r="B125" s="1">
        <v>12.652134439999999</v>
      </c>
      <c r="C125">
        <f t="shared" si="8"/>
        <v>2.0050746499999992</v>
      </c>
      <c r="D125">
        <f t="shared" si="8"/>
        <v>3.0172537499999983</v>
      </c>
      <c r="E125">
        <f t="shared" si="9"/>
        <v>9.1038201918890529</v>
      </c>
      <c r="F125">
        <f t="shared" si="10"/>
        <v>-2.9651843382404199</v>
      </c>
      <c r="G125">
        <f t="shared" si="11"/>
        <v>-5.2230565997890821</v>
      </c>
      <c r="H125">
        <f t="shared" si="12"/>
        <v>12.19955769039524</v>
      </c>
      <c r="I125">
        <f t="shared" si="13"/>
        <v>-31.926521686995326</v>
      </c>
      <c r="J125">
        <f t="shared" si="14"/>
        <v>24.728649395667517</v>
      </c>
      <c r="V125">
        <f t="shared" si="15"/>
        <v>7.4934105113783511E-2</v>
      </c>
    </row>
    <row r="126" spans="1:22" x14ac:dyDescent="0.35">
      <c r="A126" s="1" t="s">
        <v>126</v>
      </c>
      <c r="B126" s="1">
        <v>13.67446631</v>
      </c>
      <c r="C126">
        <f t="shared" si="8"/>
        <v>1.0223318700000004</v>
      </c>
      <c r="D126">
        <f t="shared" si="8"/>
        <v>-0.98274277999999882</v>
      </c>
      <c r="E126">
        <f t="shared" si="9"/>
        <v>0.96578337164212602</v>
      </c>
      <c r="F126">
        <f t="shared" si="10"/>
        <v>1.7011897534219873</v>
      </c>
      <c r="G126">
        <f t="shared" si="11"/>
        <v>-3.9734898794738065</v>
      </c>
      <c r="H126">
        <f t="shared" si="12"/>
        <v>10.39871395583088</v>
      </c>
      <c r="I126">
        <f t="shared" si="13"/>
        <v>-8.0543115250891972</v>
      </c>
      <c r="J126">
        <f t="shared" si="14"/>
        <v>0.15985505349177773</v>
      </c>
      <c r="V126">
        <f t="shared" si="15"/>
        <v>3.3746587571045872E-2</v>
      </c>
    </row>
    <row r="127" spans="1:22" x14ac:dyDescent="0.35">
      <c r="A127" s="1" t="s">
        <v>127</v>
      </c>
      <c r="B127" s="1">
        <v>12.965735090000001</v>
      </c>
      <c r="C127">
        <f t="shared" si="8"/>
        <v>-0.70873121999999888</v>
      </c>
      <c r="D127">
        <f t="shared" si="8"/>
        <v>-1.7310630899999992</v>
      </c>
      <c r="E127">
        <f t="shared" si="9"/>
        <v>2.9965794215603454</v>
      </c>
      <c r="F127">
        <f t="shared" si="10"/>
        <v>-6.9991474970140812</v>
      </c>
      <c r="G127">
        <f t="shared" si="11"/>
        <v>18.316929189148293</v>
      </c>
      <c r="H127">
        <f t="shared" si="12"/>
        <v>-14.187355715239679</v>
      </c>
      <c r="I127">
        <f t="shared" si="13"/>
        <v>0.281578444005045</v>
      </c>
      <c r="J127">
        <f t="shared" si="14"/>
        <v>-0.92032626983823995</v>
      </c>
      <c r="V127">
        <f t="shared" si="15"/>
        <v>-2.3113241547880525E-2</v>
      </c>
    </row>
    <row r="128" spans="1:22" x14ac:dyDescent="0.35">
      <c r="A128" s="1" t="s">
        <v>128</v>
      </c>
      <c r="B128" s="1">
        <v>16.300269270000001</v>
      </c>
      <c r="C128">
        <f t="shared" si="8"/>
        <v>3.3345341800000003</v>
      </c>
      <c r="D128">
        <f t="shared" si="8"/>
        <v>4.0432653999999992</v>
      </c>
      <c r="E128">
        <f t="shared" si="9"/>
        <v>16.347995094837152</v>
      </c>
      <c r="F128">
        <f t="shared" si="10"/>
        <v>-42.783077319691081</v>
      </c>
      <c r="G128">
        <f t="shared" si="11"/>
        <v>33.137581646964037</v>
      </c>
      <c r="H128">
        <f t="shared" si="12"/>
        <v>-0.65768624298461376</v>
      </c>
      <c r="I128">
        <f t="shared" si="13"/>
        <v>2.1496174143185156</v>
      </c>
      <c r="J128">
        <f t="shared" si="14"/>
        <v>-9.9891263702810562</v>
      </c>
      <c r="V128">
        <f t="shared" si="15"/>
        <v>9.9397634679397884E-2</v>
      </c>
    </row>
    <row r="129" spans="1:22" x14ac:dyDescent="0.35">
      <c r="A129" s="1" t="s">
        <v>129</v>
      </c>
      <c r="B129" s="1">
        <v>9.0534853599999998</v>
      </c>
      <c r="C129">
        <f t="shared" si="8"/>
        <v>-7.2467839100000013</v>
      </c>
      <c r="D129">
        <f t="shared" si="8"/>
        <v>-10.581318090000002</v>
      </c>
      <c r="E129">
        <f t="shared" si="9"/>
        <v>111.96429252176128</v>
      </c>
      <c r="F129">
        <f t="shared" si="10"/>
        <v>-86.721809589811414</v>
      </c>
      <c r="G129">
        <f t="shared" si="11"/>
        <v>1.7211799503533038</v>
      </c>
      <c r="H129">
        <f t="shared" si="12"/>
        <v>-5.6255979715572328</v>
      </c>
      <c r="I129">
        <f t="shared" si="13"/>
        <v>26.141772332123196</v>
      </c>
      <c r="J129">
        <f t="shared" si="14"/>
        <v>-32.199679789060042</v>
      </c>
      <c r="V129">
        <f t="shared" si="15"/>
        <v>-0.25537897508077745</v>
      </c>
    </row>
    <row r="130" spans="1:22" x14ac:dyDescent="0.35">
      <c r="A130" s="1" t="s">
        <v>130</v>
      </c>
      <c r="B130" s="1">
        <v>10.002448790000001</v>
      </c>
      <c r="C130">
        <f t="shared" si="8"/>
        <v>0.94896343000000094</v>
      </c>
      <c r="D130">
        <f t="shared" si="8"/>
        <v>8.1957473400000023</v>
      </c>
      <c r="E130">
        <f t="shared" si="9"/>
        <v>67.170274461117117</v>
      </c>
      <c r="F130">
        <f t="shared" si="10"/>
        <v>-1.3331378831811891</v>
      </c>
      <c r="G130">
        <f t="shared" si="11"/>
        <v>4.3573002171508852</v>
      </c>
      <c r="H130">
        <f t="shared" si="12"/>
        <v>-20.24807866388263</v>
      </c>
      <c r="I130">
        <f t="shared" si="13"/>
        <v>24.940223678696785</v>
      </c>
      <c r="J130">
        <f t="shared" si="14"/>
        <v>-20.805157215523025</v>
      </c>
      <c r="V130">
        <f t="shared" si="15"/>
        <v>4.3290532930267855E-2</v>
      </c>
    </row>
    <row r="131" spans="1:22" x14ac:dyDescent="0.35">
      <c r="A131" s="1" t="s">
        <v>131</v>
      </c>
      <c r="B131" s="1">
        <v>10.788750070000001</v>
      </c>
      <c r="C131">
        <f t="shared" si="8"/>
        <v>0.78630127999999999</v>
      </c>
      <c r="D131">
        <f t="shared" si="8"/>
        <v>-0.16266215000000095</v>
      </c>
      <c r="E131">
        <f t="shared" si="9"/>
        <v>2.6458975042622807E-2</v>
      </c>
      <c r="F131">
        <f t="shared" si="10"/>
        <v>-8.6479950163670355E-2</v>
      </c>
      <c r="G131">
        <f t="shared" si="11"/>
        <v>0.40186646466779613</v>
      </c>
      <c r="H131">
        <f t="shared" si="12"/>
        <v>-0.49499212661889486</v>
      </c>
      <c r="I131">
        <f t="shared" si="13"/>
        <v>0.41292288102246544</v>
      </c>
      <c r="J131">
        <f t="shared" si="14"/>
        <v>-0.21248785032158726</v>
      </c>
      <c r="V131">
        <f t="shared" si="15"/>
        <v>3.2864795856683893E-2</v>
      </c>
    </row>
    <row r="132" spans="1:22" x14ac:dyDescent="0.35">
      <c r="A132" s="1" t="s">
        <v>132</v>
      </c>
      <c r="B132" s="1">
        <v>12.10670515</v>
      </c>
      <c r="C132">
        <f t="shared" ref="C132:D195" si="16">B132-B131</f>
        <v>1.3179550799999991</v>
      </c>
      <c r="D132">
        <f t="shared" si="16"/>
        <v>0.53165379999999907</v>
      </c>
      <c r="E132">
        <f t="shared" si="9"/>
        <v>0.28265576305443901</v>
      </c>
      <c r="F132">
        <f t="shared" si="10"/>
        <v>-1.3134821655388049</v>
      </c>
      <c r="G132">
        <f t="shared" si="11"/>
        <v>1.6178591337137411</v>
      </c>
      <c r="H132">
        <f t="shared" si="12"/>
        <v>-1.3496195568701137</v>
      </c>
      <c r="I132">
        <f t="shared" si="13"/>
        <v>0.69450682335935088</v>
      </c>
      <c r="J132">
        <f t="shared" si="14"/>
        <v>1.5422463307685475E-2</v>
      </c>
      <c r="V132">
        <f t="shared" si="15"/>
        <v>5.0054833178617253E-2</v>
      </c>
    </row>
    <row r="133" spans="1:22" x14ac:dyDescent="0.35">
      <c r="A133" s="1" t="s">
        <v>133</v>
      </c>
      <c r="B133" s="1">
        <v>10.95410107</v>
      </c>
      <c r="C133">
        <f t="shared" si="16"/>
        <v>-1.1526040799999997</v>
      </c>
      <c r="D133">
        <f t="shared" si="16"/>
        <v>-2.4705591599999988</v>
      </c>
      <c r="E133">
        <f t="shared" ref="E133:E196" si="17">D133*D133</f>
        <v>6.1036625630598991</v>
      </c>
      <c r="F133">
        <f t="shared" ref="F133:F196" si="18">D133*D134</f>
        <v>-7.5180816959949368</v>
      </c>
      <c r="G133">
        <f t="shared" ref="G133:G196" si="19">D133*D135</f>
        <v>6.2715905702933084</v>
      </c>
      <c r="H133">
        <f t="shared" ref="H133:H196" si="20">D133*D136</f>
        <v>-3.2273261173586052</v>
      </c>
      <c r="I133">
        <f t="shared" ref="I133:I196" si="21">D133*D137</f>
        <v>-7.1667141276082855E-2</v>
      </c>
      <c r="J133">
        <f t="shared" ref="J133:J196" si="22">D133*D138</f>
        <v>2.326330016214484</v>
      </c>
      <c r="V133">
        <f t="shared" ref="V133:V196" si="23">LOG(B133)-LOG(B132)</f>
        <v>-4.3449221906421753E-2</v>
      </c>
    </row>
    <row r="134" spans="1:22" x14ac:dyDescent="0.35">
      <c r="A134" s="1" t="s">
        <v>134</v>
      </c>
      <c r="B134" s="1">
        <v>12.84456587</v>
      </c>
      <c r="C134">
        <f t="shared" si="16"/>
        <v>1.8904648000000002</v>
      </c>
      <c r="D134">
        <f t="shared" si="16"/>
        <v>3.0430688799999999</v>
      </c>
      <c r="E134">
        <f t="shared" si="17"/>
        <v>9.2602682084244528</v>
      </c>
      <c r="F134">
        <f t="shared" si="18"/>
        <v>-7.7249241392628818</v>
      </c>
      <c r="G134">
        <f t="shared" si="19"/>
        <v>3.9752036026310757</v>
      </c>
      <c r="H134">
        <f t="shared" si="20"/>
        <v>8.8274772313410743E-2</v>
      </c>
      <c r="I134">
        <f t="shared" si="21"/>
        <v>-2.8654171053941466</v>
      </c>
      <c r="J134">
        <f t="shared" si="22"/>
        <v>6.3954419757147374</v>
      </c>
      <c r="V134">
        <f t="shared" si="23"/>
        <v>6.9142686540903719E-2</v>
      </c>
    </row>
    <row r="135" spans="1:22" x14ac:dyDescent="0.35">
      <c r="A135" s="1" t="s">
        <v>135</v>
      </c>
      <c r="B135" s="1">
        <v>12.19649985</v>
      </c>
      <c r="C135">
        <f t="shared" si="16"/>
        <v>-0.64806601999999991</v>
      </c>
      <c r="D135">
        <f t="shared" si="16"/>
        <v>-2.5385308200000001</v>
      </c>
      <c r="E135">
        <f t="shared" si="17"/>
        <v>6.4441387240898731</v>
      </c>
      <c r="F135">
        <f t="shared" si="18"/>
        <v>-3.3161184511387134</v>
      </c>
      <c r="G135">
        <f t="shared" si="19"/>
        <v>-7.3638895136043034E-2</v>
      </c>
      <c r="H135">
        <f t="shared" si="20"/>
        <v>2.390333548479596</v>
      </c>
      <c r="I135">
        <f t="shared" si="21"/>
        <v>-5.3350834973126053</v>
      </c>
      <c r="J135">
        <f t="shared" si="22"/>
        <v>0.39054281253372375</v>
      </c>
      <c r="V135">
        <f t="shared" si="23"/>
        <v>-2.2484215469975366E-2</v>
      </c>
    </row>
    <row r="136" spans="1:22" x14ac:dyDescent="0.35">
      <c r="A136" s="1" t="s">
        <v>136</v>
      </c>
      <c r="B136" s="1">
        <v>12.854747870000001</v>
      </c>
      <c r="C136">
        <f t="shared" si="16"/>
        <v>0.65824802000000027</v>
      </c>
      <c r="D136">
        <f t="shared" si="16"/>
        <v>1.3063140400000002</v>
      </c>
      <c r="E136">
        <f t="shared" si="17"/>
        <v>1.706456371101122</v>
      </c>
      <c r="F136">
        <f t="shared" si="18"/>
        <v>3.7894171639917582E-2</v>
      </c>
      <c r="G136">
        <f t="shared" si="19"/>
        <v>-1.2300525367117336</v>
      </c>
      <c r="H136">
        <f t="shared" si="20"/>
        <v>2.7454047129164891</v>
      </c>
      <c r="I136">
        <f t="shared" si="21"/>
        <v>-0.20097118979784195</v>
      </c>
      <c r="J136">
        <f t="shared" si="22"/>
        <v>-11.393105305332416</v>
      </c>
      <c r="V136">
        <f t="shared" si="23"/>
        <v>2.2828348133660636E-2</v>
      </c>
    </row>
    <row r="137" spans="1:22" x14ac:dyDescent="0.35">
      <c r="A137" s="1" t="s">
        <v>137</v>
      </c>
      <c r="B137" s="1">
        <v>13.54200436</v>
      </c>
      <c r="C137">
        <f t="shared" si="16"/>
        <v>0.68725648999999933</v>
      </c>
      <c r="D137">
        <f t="shared" si="16"/>
        <v>2.9008469999999065E-2</v>
      </c>
      <c r="E137">
        <f t="shared" si="17"/>
        <v>8.4149133174084572E-4</v>
      </c>
      <c r="F137">
        <f t="shared" si="18"/>
        <v>-2.7314980178598607E-2</v>
      </c>
      <c r="G137">
        <f t="shared" si="19"/>
        <v>6.0965424709432052E-2</v>
      </c>
      <c r="H137">
        <f t="shared" si="20"/>
        <v>-4.4628370756198991E-3</v>
      </c>
      <c r="I137">
        <f t="shared" si="21"/>
        <v>-0.25299931206171949</v>
      </c>
      <c r="J137">
        <f t="shared" si="22"/>
        <v>0.23337065135301238</v>
      </c>
      <c r="V137">
        <f t="shared" si="23"/>
        <v>2.261938637476546E-2</v>
      </c>
    </row>
    <row r="138" spans="1:22" x14ac:dyDescent="0.35">
      <c r="A138" s="1" t="s">
        <v>138</v>
      </c>
      <c r="B138" s="1">
        <v>13.28764</v>
      </c>
      <c r="C138">
        <f t="shared" si="16"/>
        <v>-0.25436436000000029</v>
      </c>
      <c r="D138">
        <f t="shared" si="16"/>
        <v>-0.94162084999999962</v>
      </c>
      <c r="E138">
        <f t="shared" si="17"/>
        <v>0.88664982515472179</v>
      </c>
      <c r="F138">
        <f t="shared" si="18"/>
        <v>-1.9789501147598698</v>
      </c>
      <c r="G138">
        <f t="shared" si="19"/>
        <v>0.14486460128910134</v>
      </c>
      <c r="H138">
        <f t="shared" si="20"/>
        <v>8.2124092471260681</v>
      </c>
      <c r="I138">
        <f t="shared" si="21"/>
        <v>-7.575258918932442</v>
      </c>
      <c r="J138">
        <f t="shared" si="22"/>
        <v>1.1106891090227138</v>
      </c>
      <c r="V138">
        <f t="shared" si="23"/>
        <v>-8.235095958708083E-3</v>
      </c>
    </row>
    <row r="139" spans="1:22" x14ac:dyDescent="0.35">
      <c r="A139" s="1" t="s">
        <v>139</v>
      </c>
      <c r="B139" s="1">
        <v>15.13491784</v>
      </c>
      <c r="C139">
        <f t="shared" si="16"/>
        <v>1.8472778400000003</v>
      </c>
      <c r="D139">
        <f t="shared" si="16"/>
        <v>2.1016422000000006</v>
      </c>
      <c r="E139">
        <f t="shared" si="17"/>
        <v>4.4168999368208421</v>
      </c>
      <c r="F139">
        <f t="shared" si="18"/>
        <v>-0.32332924590120321</v>
      </c>
      <c r="G139">
        <f t="shared" si="19"/>
        <v>-18.329613068179604</v>
      </c>
      <c r="H139">
        <f t="shared" si="20"/>
        <v>16.907531115049981</v>
      </c>
      <c r="I139">
        <f t="shared" si="21"/>
        <v>-2.4789925824205548</v>
      </c>
      <c r="J139">
        <f t="shared" si="22"/>
        <v>4.24714836281602</v>
      </c>
      <c r="V139">
        <f t="shared" si="23"/>
        <v>5.6532214399875658E-2</v>
      </c>
    </row>
    <row r="140" spans="1:22" x14ac:dyDescent="0.35">
      <c r="A140" s="1" t="s">
        <v>140</v>
      </c>
      <c r="B140" s="1">
        <v>16.828349679999999</v>
      </c>
      <c r="C140">
        <f t="shared" si="16"/>
        <v>1.6934318399999988</v>
      </c>
      <c r="D140">
        <f t="shared" si="16"/>
        <v>-0.15384600000000148</v>
      </c>
      <c r="E140">
        <f t="shared" si="17"/>
        <v>2.3668591716000456E-2</v>
      </c>
      <c r="F140">
        <f t="shared" si="18"/>
        <v>1.3417781828358726</v>
      </c>
      <c r="G140">
        <f t="shared" si="19"/>
        <v>-1.237677865397832</v>
      </c>
      <c r="H140">
        <f t="shared" si="20"/>
        <v>0.18146908776150203</v>
      </c>
      <c r="I140">
        <f t="shared" si="21"/>
        <v>-0.31090296294288322</v>
      </c>
      <c r="J140">
        <f t="shared" si="22"/>
        <v>0.3398786031979833</v>
      </c>
      <c r="V140">
        <f t="shared" si="23"/>
        <v>4.6061460011244115E-2</v>
      </c>
    </row>
    <row r="141" spans="1:22" x14ac:dyDescent="0.35">
      <c r="A141" s="1" t="s">
        <v>141</v>
      </c>
      <c r="B141" s="1">
        <v>9.8002146099999994</v>
      </c>
      <c r="C141">
        <f t="shared" si="16"/>
        <v>-7.0281350699999994</v>
      </c>
      <c r="D141">
        <f t="shared" si="16"/>
        <v>-8.7215669099999982</v>
      </c>
      <c r="E141">
        <f t="shared" si="17"/>
        <v>76.065729365606913</v>
      </c>
      <c r="F141">
        <f t="shared" si="18"/>
        <v>-70.164257218862105</v>
      </c>
      <c r="G141">
        <f t="shared" si="19"/>
        <v>10.287526429082241</v>
      </c>
      <c r="H141">
        <f t="shared" si="20"/>
        <v>-17.625164085017353</v>
      </c>
      <c r="I141">
        <f t="shared" si="21"/>
        <v>19.267800131745528</v>
      </c>
      <c r="J141">
        <f t="shared" si="22"/>
        <v>-10.360781137166706</v>
      </c>
      <c r="V141">
        <f t="shared" si="23"/>
        <v>-0.2348059415454572</v>
      </c>
    </row>
    <row r="142" spans="1:22" x14ac:dyDescent="0.35">
      <c r="A142" s="1" t="s">
        <v>142</v>
      </c>
      <c r="B142" s="1">
        <v>10.81699371</v>
      </c>
      <c r="C142">
        <f t="shared" si="16"/>
        <v>1.0167791000000008</v>
      </c>
      <c r="D142">
        <f t="shared" si="16"/>
        <v>8.0449141700000002</v>
      </c>
      <c r="E142">
        <f t="shared" si="17"/>
        <v>64.720644002666788</v>
      </c>
      <c r="F142">
        <f t="shared" si="18"/>
        <v>-9.4893805204520589</v>
      </c>
      <c r="G142">
        <f t="shared" si="19"/>
        <v>16.257735996218049</v>
      </c>
      <c r="H142">
        <f t="shared" si="20"/>
        <v>-17.772930014087056</v>
      </c>
      <c r="I142">
        <f t="shared" si="21"/>
        <v>9.5569518462435514</v>
      </c>
      <c r="J142">
        <f t="shared" si="22"/>
        <v>-10.600035466138612</v>
      </c>
      <c r="V142">
        <f t="shared" si="23"/>
        <v>4.287099097440572E-2</v>
      </c>
    </row>
    <row r="143" spans="1:22" x14ac:dyDescent="0.35">
      <c r="A143" s="1" t="s">
        <v>143</v>
      </c>
      <c r="B143" s="1">
        <v>10.654222559999999</v>
      </c>
      <c r="C143">
        <f t="shared" si="16"/>
        <v>-0.16277115000000109</v>
      </c>
      <c r="D143">
        <f t="shared" si="16"/>
        <v>-1.1795502500000019</v>
      </c>
      <c r="E143">
        <f t="shared" si="17"/>
        <v>1.3913387922750671</v>
      </c>
      <c r="F143">
        <f t="shared" si="18"/>
        <v>-2.3837192235418256</v>
      </c>
      <c r="G143">
        <f t="shared" si="19"/>
        <v>2.6058778997947871</v>
      </c>
      <c r="H143">
        <f t="shared" si="20"/>
        <v>-1.401246141507879</v>
      </c>
      <c r="I143">
        <f t="shared" si="21"/>
        <v>1.5541837016382596</v>
      </c>
      <c r="J143">
        <f t="shared" si="22"/>
        <v>-1.4533857304356159</v>
      </c>
      <c r="V143">
        <f t="shared" si="23"/>
        <v>-6.5848124869551938E-3</v>
      </c>
    </row>
    <row r="144" spans="1:22" x14ac:dyDescent="0.35">
      <c r="A144" s="1" t="s">
        <v>144</v>
      </c>
      <c r="B144" s="1">
        <v>12.51232269</v>
      </c>
      <c r="C144">
        <f t="shared" si="16"/>
        <v>1.8581001300000004</v>
      </c>
      <c r="D144">
        <f t="shared" si="16"/>
        <v>2.0208712800000015</v>
      </c>
      <c r="E144">
        <f t="shared" si="17"/>
        <v>4.0839207303288445</v>
      </c>
      <c r="F144">
        <f t="shared" si="18"/>
        <v>-4.4645353658159097</v>
      </c>
      <c r="G144">
        <f t="shared" si="19"/>
        <v>2.400693046849073</v>
      </c>
      <c r="H144">
        <f t="shared" si="20"/>
        <v>-2.6627142052530997</v>
      </c>
      <c r="I144">
        <f t="shared" si="21"/>
        <v>2.4900214987866396</v>
      </c>
      <c r="J144">
        <f t="shared" si="22"/>
        <v>1.4420576728556507</v>
      </c>
      <c r="V144">
        <f t="shared" si="23"/>
        <v>6.9816171535822535E-2</v>
      </c>
    </row>
    <row r="145" spans="1:22" x14ac:dyDescent="0.35">
      <c r="A145" s="1" t="s">
        <v>145</v>
      </c>
      <c r="B145" s="1">
        <v>12.16120969</v>
      </c>
      <c r="C145">
        <f t="shared" si="16"/>
        <v>-0.35111299999999979</v>
      </c>
      <c r="D145">
        <f t="shared" si="16"/>
        <v>-2.2092131300000002</v>
      </c>
      <c r="E145">
        <f t="shared" si="17"/>
        <v>4.880622653764398</v>
      </c>
      <c r="F145">
        <f t="shared" si="18"/>
        <v>-2.624433655269065</v>
      </c>
      <c r="G145">
        <f t="shared" si="19"/>
        <v>2.9108747508563031</v>
      </c>
      <c r="H145">
        <f t="shared" si="20"/>
        <v>-2.7220873707016708</v>
      </c>
      <c r="I145">
        <f t="shared" si="21"/>
        <v>-1.5764550551136269</v>
      </c>
      <c r="J145">
        <f t="shared" si="22"/>
        <v>5.5875507515249119</v>
      </c>
      <c r="V145">
        <f t="shared" si="23"/>
        <v>-1.2361159343267536E-2</v>
      </c>
    </row>
    <row r="146" spans="1:22" x14ac:dyDescent="0.35">
      <c r="A146" s="1" t="s">
        <v>146</v>
      </c>
      <c r="B146" s="1">
        <v>12.998046199999999</v>
      </c>
      <c r="C146">
        <f t="shared" si="16"/>
        <v>0.83683650999999948</v>
      </c>
      <c r="D146">
        <f t="shared" si="16"/>
        <v>1.1879495099999993</v>
      </c>
      <c r="E146">
        <f t="shared" si="17"/>
        <v>1.4112240383092383</v>
      </c>
      <c r="F146">
        <f t="shared" si="18"/>
        <v>-1.5652506256610539</v>
      </c>
      <c r="G146">
        <f t="shared" si="19"/>
        <v>1.4637348992227996</v>
      </c>
      <c r="H146">
        <f t="shared" si="20"/>
        <v>0.84769956543724456</v>
      </c>
      <c r="I146">
        <f t="shared" si="21"/>
        <v>-3.0045666881285222</v>
      </c>
      <c r="J146">
        <f t="shared" si="22"/>
        <v>4.6316058465453258</v>
      </c>
      <c r="V146">
        <f t="shared" si="23"/>
        <v>2.8901299407206649E-2</v>
      </c>
    </row>
    <row r="147" spans="1:22" x14ac:dyDescent="0.35">
      <c r="A147" s="1" t="s">
        <v>147</v>
      </c>
      <c r="B147" s="1">
        <v>12.517275679999999</v>
      </c>
      <c r="C147">
        <f t="shared" si="16"/>
        <v>-0.48077052000000009</v>
      </c>
      <c r="D147">
        <f t="shared" si="16"/>
        <v>-1.3176070299999996</v>
      </c>
      <c r="E147">
        <f t="shared" si="17"/>
        <v>1.7360882855054198</v>
      </c>
      <c r="F147">
        <f t="shared" si="18"/>
        <v>-1.6234927301517241</v>
      </c>
      <c r="G147">
        <f t="shared" si="19"/>
        <v>-0.94022085732251259</v>
      </c>
      <c r="H147">
        <f t="shared" si="20"/>
        <v>3.3324970102323284</v>
      </c>
      <c r="I147">
        <f t="shared" si="21"/>
        <v>-5.1371176739634539</v>
      </c>
      <c r="J147">
        <f t="shared" si="22"/>
        <v>1.7587175274421587</v>
      </c>
      <c r="V147">
        <f t="shared" si="23"/>
        <v>-1.6368259059521773E-2</v>
      </c>
    </row>
    <row r="148" spans="1:22" x14ac:dyDescent="0.35">
      <c r="A148" s="1" t="s">
        <v>148</v>
      </c>
      <c r="B148" s="1">
        <v>13.26865761</v>
      </c>
      <c r="C148">
        <f t="shared" si="16"/>
        <v>0.75138193000000086</v>
      </c>
      <c r="D148">
        <f t="shared" si="16"/>
        <v>1.232152450000001</v>
      </c>
      <c r="E148">
        <f t="shared" si="17"/>
        <v>1.5181996600410048</v>
      </c>
      <c r="F148">
        <f t="shared" si="18"/>
        <v>0.87924199439876671</v>
      </c>
      <c r="G148">
        <f t="shared" si="19"/>
        <v>-3.1163649421143744</v>
      </c>
      <c r="H148">
        <f t="shared" si="20"/>
        <v>4.803945321931363</v>
      </c>
      <c r="I148">
        <f t="shared" si="21"/>
        <v>-1.6446543324042528</v>
      </c>
      <c r="J148">
        <f t="shared" si="22"/>
        <v>-9.3218991640770366</v>
      </c>
      <c r="V148">
        <f t="shared" si="23"/>
        <v>2.5317170295045655E-2</v>
      </c>
    </row>
    <row r="149" spans="1:22" x14ac:dyDescent="0.35">
      <c r="A149" s="1" t="s">
        <v>149</v>
      </c>
      <c r="B149" s="1">
        <v>14.73362169</v>
      </c>
      <c r="C149">
        <f t="shared" si="16"/>
        <v>1.4649640799999997</v>
      </c>
      <c r="D149">
        <f t="shared" si="16"/>
        <v>0.7135821499999988</v>
      </c>
      <c r="E149">
        <f t="shared" si="17"/>
        <v>0.50919948479862076</v>
      </c>
      <c r="F149">
        <f t="shared" si="18"/>
        <v>-1.8047948495160606</v>
      </c>
      <c r="G149">
        <f t="shared" si="19"/>
        <v>2.7821310839468087</v>
      </c>
      <c r="H149">
        <f t="shared" si="20"/>
        <v>-0.95247627395768975</v>
      </c>
      <c r="I149">
        <f t="shared" si="21"/>
        <v>-5.3986345988154936</v>
      </c>
      <c r="J149">
        <f t="shared" si="22"/>
        <v>5.08470689790766</v>
      </c>
      <c r="V149">
        <f t="shared" si="23"/>
        <v>4.5482526918921184E-2</v>
      </c>
    </row>
    <row r="150" spans="1:22" x14ac:dyDescent="0.35">
      <c r="A150" s="1" t="s">
        <v>150</v>
      </c>
      <c r="B150" s="1">
        <v>13.66938174</v>
      </c>
      <c r="C150">
        <f t="shared" si="16"/>
        <v>-1.0642399499999993</v>
      </c>
      <c r="D150">
        <f t="shared" si="16"/>
        <v>-2.5292040299999989</v>
      </c>
      <c r="E150">
        <f t="shared" si="17"/>
        <v>6.3968730253682358</v>
      </c>
      <c r="F150">
        <f t="shared" si="18"/>
        <v>-9.8609209178039912</v>
      </c>
      <c r="G150">
        <f t="shared" si="19"/>
        <v>3.3759348248455709</v>
      </c>
      <c r="H150">
        <f t="shared" si="20"/>
        <v>19.134795319391884</v>
      </c>
      <c r="I150">
        <f t="shared" si="21"/>
        <v>-18.022117253853487</v>
      </c>
      <c r="J150">
        <f t="shared" si="22"/>
        <v>2.9721315433468005</v>
      </c>
      <c r="V150">
        <f t="shared" si="23"/>
        <v>-3.2560642368448134E-2</v>
      </c>
    </row>
    <row r="151" spans="1:22" x14ac:dyDescent="0.35">
      <c r="A151" s="1" t="s">
        <v>151</v>
      </c>
      <c r="B151" s="1">
        <v>16.503965610000002</v>
      </c>
      <c r="C151">
        <f t="shared" si="16"/>
        <v>2.8345838700000012</v>
      </c>
      <c r="D151">
        <f t="shared" si="16"/>
        <v>3.8988238200000005</v>
      </c>
      <c r="E151">
        <f t="shared" si="17"/>
        <v>15.200827179399397</v>
      </c>
      <c r="F151">
        <f t="shared" si="18"/>
        <v>-5.2040780236600552</v>
      </c>
      <c r="G151">
        <f t="shared" si="19"/>
        <v>-29.496709200668807</v>
      </c>
      <c r="H151">
        <f t="shared" si="20"/>
        <v>27.781491411017956</v>
      </c>
      <c r="I151">
        <f t="shared" si="21"/>
        <v>-4.5816063551716999</v>
      </c>
      <c r="J151">
        <f t="shared" si="22"/>
        <v>4.5852381485482576</v>
      </c>
      <c r="V151">
        <f t="shared" si="23"/>
        <v>8.1839437940986581E-2</v>
      </c>
    </row>
    <row r="152" spans="1:22" x14ac:dyDescent="0.35">
      <c r="A152" s="1" t="s">
        <v>152</v>
      </c>
      <c r="B152" s="1">
        <v>18.00376795</v>
      </c>
      <c r="C152">
        <f t="shared" si="16"/>
        <v>1.4998023399999987</v>
      </c>
      <c r="D152">
        <f t="shared" si="16"/>
        <v>-1.3347815300000025</v>
      </c>
      <c r="E152">
        <f t="shared" si="17"/>
        <v>1.7816417328291476</v>
      </c>
      <c r="F152">
        <f t="shared" si="18"/>
        <v>10.098343617084462</v>
      </c>
      <c r="G152">
        <f t="shared" si="19"/>
        <v>-9.511130362202536</v>
      </c>
      <c r="H152">
        <f t="shared" si="20"/>
        <v>1.5685354924844528</v>
      </c>
      <c r="I152">
        <f t="shared" si="21"/>
        <v>-1.5697788548274596</v>
      </c>
      <c r="J152">
        <f t="shared" si="22"/>
        <v>1.3545047290608156</v>
      </c>
      <c r="V152">
        <f t="shared" si="23"/>
        <v>3.7775096686017307E-2</v>
      </c>
    </row>
    <row r="153" spans="1:22" x14ac:dyDescent="0.35">
      <c r="A153" s="1" t="s">
        <v>153</v>
      </c>
      <c r="B153" s="1">
        <v>11.938029869999999</v>
      </c>
      <c r="C153">
        <f t="shared" si="16"/>
        <v>-6.0657380800000009</v>
      </c>
      <c r="D153">
        <f t="shared" si="16"/>
        <v>-7.5655404199999996</v>
      </c>
      <c r="E153">
        <f t="shared" si="17"/>
        <v>57.237401846653768</v>
      </c>
      <c r="F153">
        <f t="shared" si="18"/>
        <v>-53.909077686392905</v>
      </c>
      <c r="G153">
        <f t="shared" si="19"/>
        <v>8.8904576530930193</v>
      </c>
      <c r="H153">
        <f t="shared" si="20"/>
        <v>-8.8975050296496345</v>
      </c>
      <c r="I153">
        <f t="shared" si="21"/>
        <v>7.6773314931850534</v>
      </c>
      <c r="J153">
        <f t="shared" si="22"/>
        <v>-9.8624372053701244</v>
      </c>
      <c r="V153">
        <f t="shared" si="23"/>
        <v>-0.17843074549458926</v>
      </c>
    </row>
    <row r="154" spans="1:22" x14ac:dyDescent="0.35">
      <c r="A154" s="1" t="s">
        <v>154</v>
      </c>
      <c r="B154" s="1">
        <v>12.997900100000001</v>
      </c>
      <c r="C154">
        <f t="shared" si="16"/>
        <v>1.0598702300000014</v>
      </c>
      <c r="D154">
        <f t="shared" si="16"/>
        <v>7.1256083100000023</v>
      </c>
      <c r="E154">
        <f t="shared" si="17"/>
        <v>50.77429378754109</v>
      </c>
      <c r="F154">
        <f t="shared" si="18"/>
        <v>-8.3734823179469231</v>
      </c>
      <c r="G154">
        <f t="shared" si="19"/>
        <v>8.3801198933437533</v>
      </c>
      <c r="H154">
        <f t="shared" si="20"/>
        <v>-7.230898792351458</v>
      </c>
      <c r="I154">
        <f t="shared" si="21"/>
        <v>9.2889417815625865</v>
      </c>
      <c r="J154">
        <f t="shared" si="22"/>
        <v>-9.3912574649568015</v>
      </c>
      <c r="V154">
        <f t="shared" si="23"/>
        <v>3.694053351866522E-2</v>
      </c>
    </row>
    <row r="155" spans="1:22" x14ac:dyDescent="0.35">
      <c r="A155" s="1" t="s">
        <v>155</v>
      </c>
      <c r="B155" s="1">
        <v>12.882645070000001</v>
      </c>
      <c r="C155">
        <f t="shared" si="16"/>
        <v>-0.11525503000000015</v>
      </c>
      <c r="D155">
        <f t="shared" si="16"/>
        <v>-1.1751252600000015</v>
      </c>
      <c r="E155">
        <f t="shared" si="17"/>
        <v>1.3809193766900711</v>
      </c>
      <c r="F155">
        <f t="shared" si="18"/>
        <v>-1.3820140176210107</v>
      </c>
      <c r="G155">
        <f t="shared" si="19"/>
        <v>1.1924893221356003</v>
      </c>
      <c r="H155">
        <f t="shared" si="20"/>
        <v>-1.5318930891647073</v>
      </c>
      <c r="I155">
        <f t="shared" si="21"/>
        <v>1.5487665600067642</v>
      </c>
      <c r="J155">
        <f t="shared" si="22"/>
        <v>-0.86909272360688306</v>
      </c>
      <c r="V155">
        <f t="shared" si="23"/>
        <v>-3.8681530172615108E-3</v>
      </c>
    </row>
    <row r="156" spans="1:22" x14ac:dyDescent="0.35">
      <c r="A156" s="1" t="s">
        <v>156</v>
      </c>
      <c r="B156" s="1">
        <v>13.943446809999999</v>
      </c>
      <c r="C156">
        <f t="shared" si="16"/>
        <v>1.0608017399999987</v>
      </c>
      <c r="D156">
        <f t="shared" si="16"/>
        <v>1.1760567699999989</v>
      </c>
      <c r="E156">
        <f t="shared" si="17"/>
        <v>1.3831095262628301</v>
      </c>
      <c r="F156">
        <f t="shared" si="18"/>
        <v>-1.1934345964533863</v>
      </c>
      <c r="G156">
        <f t="shared" si="19"/>
        <v>1.533107405442347</v>
      </c>
      <c r="H156">
        <f t="shared" si="20"/>
        <v>-1.5499942517153977</v>
      </c>
      <c r="I156">
        <f t="shared" si="21"/>
        <v>0.86978164468663655</v>
      </c>
      <c r="J156">
        <f t="shared" si="22"/>
        <v>-0.26754357728424949</v>
      </c>
      <c r="V156">
        <f t="shared" si="23"/>
        <v>3.436510261497161E-2</v>
      </c>
    </row>
    <row r="157" spans="1:22" x14ac:dyDescent="0.35">
      <c r="A157" s="1" t="s">
        <v>157</v>
      </c>
      <c r="B157" s="1">
        <v>13.9894722</v>
      </c>
      <c r="C157">
        <f t="shared" si="16"/>
        <v>4.6025390000000499E-2</v>
      </c>
      <c r="D157">
        <f t="shared" si="16"/>
        <v>-1.0147763499999982</v>
      </c>
      <c r="E157">
        <f t="shared" si="17"/>
        <v>1.0297710405193188</v>
      </c>
      <c r="F157">
        <f t="shared" si="18"/>
        <v>-1.3228622773480176</v>
      </c>
      <c r="G157">
        <f t="shared" si="19"/>
        <v>1.3374333190367429</v>
      </c>
      <c r="H157">
        <f t="shared" si="20"/>
        <v>-0.75050275225412899</v>
      </c>
      <c r="I157">
        <f t="shared" si="21"/>
        <v>0.23085356230078363</v>
      </c>
      <c r="J157">
        <f t="shared" si="22"/>
        <v>-0.41324229912875327</v>
      </c>
      <c r="V157">
        <f t="shared" si="23"/>
        <v>1.4311852611368359E-3</v>
      </c>
    </row>
    <row r="158" spans="1:22" x14ac:dyDescent="0.35">
      <c r="A158" s="1" t="s">
        <v>158</v>
      </c>
      <c r="B158" s="1">
        <v>15.33909742</v>
      </c>
      <c r="C158">
        <f t="shared" si="16"/>
        <v>1.3496252200000001</v>
      </c>
      <c r="D158">
        <f t="shared" si="16"/>
        <v>1.3035998299999996</v>
      </c>
      <c r="E158">
        <f t="shared" si="17"/>
        <v>1.6993725167760279</v>
      </c>
      <c r="F158">
        <f t="shared" si="18"/>
        <v>-1.7180907372670207</v>
      </c>
      <c r="G158">
        <f t="shared" si="19"/>
        <v>0.96410924461632963</v>
      </c>
      <c r="H158">
        <f t="shared" si="20"/>
        <v>-0.29655861074235362</v>
      </c>
      <c r="I158">
        <f t="shared" si="21"/>
        <v>0.53085844077175492</v>
      </c>
      <c r="J158">
        <f t="shared" si="22"/>
        <v>0.36712369492408492</v>
      </c>
      <c r="V158">
        <f t="shared" si="23"/>
        <v>3.9998476121140492E-2</v>
      </c>
    </row>
    <row r="159" spans="1:22" x14ac:dyDescent="0.35">
      <c r="A159" s="1" t="s">
        <v>159</v>
      </c>
      <c r="B159" s="1">
        <v>15.37076394</v>
      </c>
      <c r="C159">
        <f t="shared" si="16"/>
        <v>3.166651999999992E-2</v>
      </c>
      <c r="D159">
        <f t="shared" si="16"/>
        <v>-1.3179587000000001</v>
      </c>
      <c r="E159">
        <f t="shared" si="17"/>
        <v>1.7370151349056904</v>
      </c>
      <c r="F159">
        <f t="shared" si="18"/>
        <v>-0.97472869929149986</v>
      </c>
      <c r="G159">
        <f t="shared" si="19"/>
        <v>0.29982513965792595</v>
      </c>
      <c r="H159">
        <f t="shared" si="20"/>
        <v>-0.53670573160750523</v>
      </c>
      <c r="I159">
        <f t="shared" si="21"/>
        <v>-0.371167482970095</v>
      </c>
      <c r="J159">
        <f t="shared" si="22"/>
        <v>-0.89199576611870157</v>
      </c>
      <c r="V159">
        <f t="shared" si="23"/>
        <v>8.9564714149137359E-4</v>
      </c>
    </row>
    <row r="160" spans="1:22" x14ac:dyDescent="0.35">
      <c r="A160" s="1" t="s">
        <v>160</v>
      </c>
      <c r="B160" s="1">
        <v>16.142005000000001</v>
      </c>
      <c r="C160">
        <f t="shared" si="16"/>
        <v>0.77124106000000126</v>
      </c>
      <c r="D160">
        <f t="shared" si="16"/>
        <v>0.73957454000000133</v>
      </c>
      <c r="E160">
        <f t="shared" si="17"/>
        <v>0.54697050021621363</v>
      </c>
      <c r="F160">
        <f t="shared" si="18"/>
        <v>-0.16824733562815491</v>
      </c>
      <c r="G160">
        <f t="shared" si="19"/>
        <v>0.30117324205150348</v>
      </c>
      <c r="H160">
        <f t="shared" si="20"/>
        <v>0.20828120067841754</v>
      </c>
      <c r="I160">
        <f t="shared" si="21"/>
        <v>0.50054478824654169</v>
      </c>
      <c r="J160">
        <f t="shared" si="22"/>
        <v>-7.7903594477332732</v>
      </c>
      <c r="V160">
        <f t="shared" si="23"/>
        <v>2.1262024655925194E-2</v>
      </c>
    </row>
    <row r="161" spans="1:22" x14ac:dyDescent="0.35">
      <c r="A161" s="1" t="s">
        <v>161</v>
      </c>
      <c r="B161" s="1">
        <v>16.685753999999999</v>
      </c>
      <c r="C161">
        <f t="shared" si="16"/>
        <v>0.54374899999999826</v>
      </c>
      <c r="D161">
        <f t="shared" si="16"/>
        <v>-0.22749206000000299</v>
      </c>
      <c r="E161">
        <f t="shared" si="17"/>
        <v>5.1752637363044959E-2</v>
      </c>
      <c r="F161">
        <f t="shared" si="18"/>
        <v>-9.2640454133502123E-2</v>
      </c>
      <c r="G161">
        <f t="shared" si="19"/>
        <v>-6.406699641337997E-2</v>
      </c>
      <c r="H161">
        <f t="shared" si="20"/>
        <v>-0.15396685370006227</v>
      </c>
      <c r="I161">
        <f t="shared" si="21"/>
        <v>2.3963033109621712</v>
      </c>
      <c r="J161">
        <f t="shared" si="22"/>
        <v>-2.2458041187326891</v>
      </c>
      <c r="V161">
        <f t="shared" si="23"/>
        <v>1.438835894520385E-2</v>
      </c>
    </row>
    <row r="162" spans="1:22" x14ac:dyDescent="0.35">
      <c r="A162" s="1" t="s">
        <v>162</v>
      </c>
      <c r="B162" s="1">
        <v>17.636728000000002</v>
      </c>
      <c r="C162">
        <f t="shared" si="16"/>
        <v>0.95097400000000221</v>
      </c>
      <c r="D162">
        <f t="shared" si="16"/>
        <v>0.40722500000000394</v>
      </c>
      <c r="E162">
        <f t="shared" si="17"/>
        <v>0.1658322006250032</v>
      </c>
      <c r="F162">
        <f t="shared" si="18"/>
        <v>0.11468392617499956</v>
      </c>
      <c r="G162">
        <f t="shared" si="19"/>
        <v>0.27561028722500314</v>
      </c>
      <c r="H162">
        <f t="shared" si="20"/>
        <v>-4.289532636025041</v>
      </c>
      <c r="I162">
        <f t="shared" si="21"/>
        <v>4.0201296794750387</v>
      </c>
      <c r="J162">
        <f t="shared" si="22"/>
        <v>-7.777712442500101E-2</v>
      </c>
      <c r="V162">
        <f t="shared" si="23"/>
        <v>2.407218067251593E-2</v>
      </c>
    </row>
    <row r="163" spans="1:22" x14ac:dyDescent="0.35">
      <c r="A163" s="1" t="s">
        <v>163</v>
      </c>
      <c r="B163" s="1">
        <v>18.869325</v>
      </c>
      <c r="C163">
        <f t="shared" si="16"/>
        <v>1.2325969999999984</v>
      </c>
      <c r="D163">
        <f t="shared" si="16"/>
        <v>0.28162299999999618</v>
      </c>
      <c r="E163">
        <f t="shared" si="17"/>
        <v>7.9311514128997854E-2</v>
      </c>
      <c r="F163">
        <f t="shared" si="18"/>
        <v>0.19060272802299771</v>
      </c>
      <c r="G163">
        <f t="shared" si="19"/>
        <v>-2.9664953024869591</v>
      </c>
      <c r="H163">
        <f t="shared" si="20"/>
        <v>2.7801853538529619</v>
      </c>
      <c r="I163">
        <f t="shared" si="21"/>
        <v>-5.3788021638999449E-2</v>
      </c>
      <c r="J163">
        <f t="shared" si="22"/>
        <v>-0.20304567703199713</v>
      </c>
      <c r="V163">
        <f t="shared" si="23"/>
        <v>2.9338347597080316E-2</v>
      </c>
    </row>
    <row r="164" spans="1:22" x14ac:dyDescent="0.35">
      <c r="A164" s="1" t="s">
        <v>164</v>
      </c>
      <c r="B164" s="1">
        <v>20.778722999999999</v>
      </c>
      <c r="C164">
        <f t="shared" si="16"/>
        <v>1.9093979999999995</v>
      </c>
      <c r="D164">
        <f t="shared" si="16"/>
        <v>0.6768010000000011</v>
      </c>
      <c r="E164">
        <f t="shared" si="17"/>
        <v>0.45805959360100146</v>
      </c>
      <c r="F164">
        <f t="shared" si="18"/>
        <v>-7.1291300327690106</v>
      </c>
      <c r="G164">
        <f t="shared" si="19"/>
        <v>6.68138691681101</v>
      </c>
      <c r="H164">
        <f t="shared" si="20"/>
        <v>-0.12926425339300063</v>
      </c>
      <c r="I164">
        <f t="shared" si="21"/>
        <v>-0.48796269218400051</v>
      </c>
      <c r="J164">
        <f t="shared" si="22"/>
        <v>0.38867530868300026</v>
      </c>
      <c r="V164">
        <f t="shared" si="23"/>
        <v>4.1862488852228985E-2</v>
      </c>
    </row>
    <row r="165" spans="1:22" x14ac:dyDescent="0.35">
      <c r="A165" s="1" t="s">
        <v>165</v>
      </c>
      <c r="B165" s="1">
        <v>12.154552000000001</v>
      </c>
      <c r="C165">
        <f t="shared" si="16"/>
        <v>-8.6241709999999987</v>
      </c>
      <c r="D165">
        <f t="shared" si="16"/>
        <v>-10.533568999999998</v>
      </c>
      <c r="E165">
        <f t="shared" si="17"/>
        <v>110.95607587776097</v>
      </c>
      <c r="F165">
        <f t="shared" si="18"/>
        <v>-103.98750903725897</v>
      </c>
      <c r="G165">
        <f t="shared" si="19"/>
        <v>2.0118379440170062</v>
      </c>
      <c r="H165">
        <f t="shared" si="20"/>
        <v>7.5945347118959949</v>
      </c>
      <c r="I165">
        <f t="shared" si="21"/>
        <v>-6.0492496060269927</v>
      </c>
      <c r="J165">
        <f t="shared" si="22"/>
        <v>8.2777419972359887</v>
      </c>
      <c r="V165">
        <f t="shared" si="23"/>
        <v>-0.23287989758352023</v>
      </c>
    </row>
    <row r="166" spans="1:22" x14ac:dyDescent="0.35">
      <c r="A166" s="1" t="s">
        <v>166</v>
      </c>
      <c r="B166" s="1">
        <v>13.402392000000001</v>
      </c>
      <c r="C166">
        <f t="shared" si="16"/>
        <v>1.2478400000000001</v>
      </c>
      <c r="D166">
        <f t="shared" si="16"/>
        <v>9.8720109999999988</v>
      </c>
      <c r="E166">
        <f t="shared" si="17"/>
        <v>97.45660118412097</v>
      </c>
      <c r="F166">
        <f t="shared" si="18"/>
        <v>-1.8854849969230061</v>
      </c>
      <c r="G166">
        <f t="shared" si="19"/>
        <v>-7.1175619788239954</v>
      </c>
      <c r="H166">
        <f t="shared" si="20"/>
        <v>5.6693280931129939</v>
      </c>
      <c r="I166">
        <f t="shared" si="21"/>
        <v>-7.7578606122839897</v>
      </c>
      <c r="J166">
        <f t="shared" si="22"/>
        <v>15.803598937339018</v>
      </c>
      <c r="V166">
        <f t="shared" si="23"/>
        <v>4.2443360272718111E-2</v>
      </c>
    </row>
    <row r="167" spans="1:22" x14ac:dyDescent="0.35">
      <c r="A167" s="1" t="s">
        <v>167</v>
      </c>
      <c r="B167" s="1">
        <v>14.459239</v>
      </c>
      <c r="C167">
        <f t="shared" si="16"/>
        <v>1.0568469999999994</v>
      </c>
      <c r="D167">
        <f t="shared" si="16"/>
        <v>-0.19099300000000063</v>
      </c>
      <c r="E167">
        <f t="shared" si="17"/>
        <v>3.647832604900024E-2</v>
      </c>
      <c r="F167">
        <f t="shared" si="18"/>
        <v>0.1377028971120004</v>
      </c>
      <c r="G167">
        <f t="shared" si="19"/>
        <v>-0.10968403301900026</v>
      </c>
      <c r="H167">
        <f t="shared" si="20"/>
        <v>0.15009070309200032</v>
      </c>
      <c r="I167">
        <f t="shared" si="21"/>
        <v>-0.3057509530570014</v>
      </c>
      <c r="J167">
        <f t="shared" si="22"/>
        <v>0.22517845508400117</v>
      </c>
      <c r="V167">
        <f t="shared" si="23"/>
        <v>3.29631200812186E-2</v>
      </c>
    </row>
    <row r="168" spans="1:22" x14ac:dyDescent="0.35">
      <c r="A168" s="1" t="s">
        <v>168</v>
      </c>
      <c r="B168" s="1">
        <v>14.795102</v>
      </c>
      <c r="C168">
        <f t="shared" si="16"/>
        <v>0.3358629999999998</v>
      </c>
      <c r="D168">
        <f t="shared" si="16"/>
        <v>-0.72098399999999963</v>
      </c>
      <c r="E168">
        <f t="shared" si="17"/>
        <v>0.51981792825599948</v>
      </c>
      <c r="F168">
        <f t="shared" si="18"/>
        <v>-0.41404885447199935</v>
      </c>
      <c r="G168">
        <f t="shared" si="19"/>
        <v>0.5665809504959991</v>
      </c>
      <c r="H168">
        <f t="shared" si="20"/>
        <v>-1.1541865154160009</v>
      </c>
      <c r="I168">
        <f t="shared" si="21"/>
        <v>0.85003148419200114</v>
      </c>
      <c r="J168">
        <f t="shared" si="22"/>
        <v>0.82939043325600081</v>
      </c>
      <c r="V168">
        <f t="shared" si="23"/>
        <v>9.9725272749824345E-3</v>
      </c>
    </row>
    <row r="169" spans="1:22" x14ac:dyDescent="0.35">
      <c r="A169" s="1" t="s">
        <v>169</v>
      </c>
      <c r="B169" s="1">
        <v>15.705247999999999</v>
      </c>
      <c r="C169">
        <f t="shared" si="16"/>
        <v>0.91014599999999923</v>
      </c>
      <c r="D169">
        <f t="shared" si="16"/>
        <v>0.57428299999999943</v>
      </c>
      <c r="E169">
        <f t="shared" si="17"/>
        <v>0.32980096408899934</v>
      </c>
      <c r="F169">
        <f t="shared" si="18"/>
        <v>-0.45129684985199903</v>
      </c>
      <c r="G169">
        <f t="shared" si="19"/>
        <v>0.91934036626700022</v>
      </c>
      <c r="H169">
        <f t="shared" si="20"/>
        <v>-0.67707276560400054</v>
      </c>
      <c r="I169">
        <f t="shared" si="21"/>
        <v>-0.66063161759700029</v>
      </c>
      <c r="J169">
        <f t="shared" si="22"/>
        <v>1.4097458884189999</v>
      </c>
      <c r="V169">
        <f t="shared" si="23"/>
        <v>2.5926835080909649E-2</v>
      </c>
    </row>
    <row r="170" spans="1:22" x14ac:dyDescent="0.35">
      <c r="A170" s="1" t="s">
        <v>170</v>
      </c>
      <c r="B170" s="1">
        <v>15.829549999999999</v>
      </c>
      <c r="C170">
        <f t="shared" si="16"/>
        <v>0.12430200000000013</v>
      </c>
      <c r="D170">
        <f t="shared" si="16"/>
        <v>-0.7858439999999991</v>
      </c>
      <c r="E170">
        <f t="shared" si="17"/>
        <v>0.61755079233599863</v>
      </c>
      <c r="F170">
        <f t="shared" si="18"/>
        <v>-1.2580175815560002</v>
      </c>
      <c r="G170">
        <f t="shared" si="19"/>
        <v>0.92650064587200065</v>
      </c>
      <c r="H170">
        <f t="shared" si="20"/>
        <v>0.90400271799600029</v>
      </c>
      <c r="I170">
        <f t="shared" si="21"/>
        <v>-1.9290843502919994</v>
      </c>
      <c r="J170">
        <f t="shared" si="22"/>
        <v>0.91674282092399983</v>
      </c>
      <c r="V170">
        <f t="shared" si="23"/>
        <v>3.4237702920663082E-3</v>
      </c>
    </row>
    <row r="171" spans="1:22" x14ac:dyDescent="0.35">
      <c r="A171" s="1" t="s">
        <v>171</v>
      </c>
      <c r="B171" s="1">
        <v>17.554701000000001</v>
      </c>
      <c r="C171">
        <f t="shared" si="16"/>
        <v>1.7251510000000021</v>
      </c>
      <c r="D171">
        <f t="shared" si="16"/>
        <v>1.600849000000002</v>
      </c>
      <c r="E171">
        <f t="shared" si="17"/>
        <v>2.5627175208010065</v>
      </c>
      <c r="F171">
        <f t="shared" si="18"/>
        <v>-1.8873817608120058</v>
      </c>
      <c r="G171">
        <f t="shared" si="19"/>
        <v>-1.841551054791005</v>
      </c>
      <c r="H171">
        <f t="shared" si="20"/>
        <v>3.9297529192570084</v>
      </c>
      <c r="I171">
        <f t="shared" si="21"/>
        <v>-1.8675040187790042</v>
      </c>
      <c r="J171">
        <f t="shared" si="22"/>
        <v>4.4365560990730071</v>
      </c>
      <c r="V171">
        <f t="shared" si="23"/>
        <v>4.492486777315241E-2</v>
      </c>
    </row>
    <row r="172" spans="1:22" x14ac:dyDescent="0.35">
      <c r="A172" s="1" t="s">
        <v>172</v>
      </c>
      <c r="B172" s="1">
        <v>18.100864000000001</v>
      </c>
      <c r="C172">
        <f t="shared" si="16"/>
        <v>0.54616299999999995</v>
      </c>
      <c r="D172">
        <f t="shared" si="16"/>
        <v>-1.1789880000000021</v>
      </c>
      <c r="E172">
        <f t="shared" si="17"/>
        <v>1.3900127041440051</v>
      </c>
      <c r="F172">
        <f t="shared" si="18"/>
        <v>1.3562594566920045</v>
      </c>
      <c r="G172">
        <f t="shared" si="19"/>
        <v>-2.894171489484008</v>
      </c>
      <c r="H172">
        <f t="shared" si="20"/>
        <v>1.3753732101480038</v>
      </c>
      <c r="I172">
        <f t="shared" si="21"/>
        <v>-3.2674202264760073</v>
      </c>
      <c r="J172">
        <f t="shared" si="22"/>
        <v>16.983451828680032</v>
      </c>
      <c r="V172">
        <f t="shared" si="23"/>
        <v>1.3305868582914604E-2</v>
      </c>
    </row>
    <row r="173" spans="1:22" x14ac:dyDescent="0.35">
      <c r="A173" s="1" t="s">
        <v>173</v>
      </c>
      <c r="B173" s="1">
        <v>17.496668</v>
      </c>
      <c r="C173">
        <f t="shared" si="16"/>
        <v>-0.60419600000000173</v>
      </c>
      <c r="D173">
        <f t="shared" si="16"/>
        <v>-1.1503590000000017</v>
      </c>
      <c r="E173">
        <f t="shared" si="17"/>
        <v>1.3233258288810039</v>
      </c>
      <c r="F173">
        <f t="shared" si="18"/>
        <v>-2.8238932206870069</v>
      </c>
      <c r="G173">
        <f t="shared" si="19"/>
        <v>1.3419754489890032</v>
      </c>
      <c r="H173">
        <f t="shared" si="20"/>
        <v>-3.1880784743430057</v>
      </c>
      <c r="I173">
        <f t="shared" si="21"/>
        <v>16.571047934490025</v>
      </c>
      <c r="J173">
        <f t="shared" si="22"/>
        <v>-15.966681525942024</v>
      </c>
      <c r="V173">
        <f t="shared" si="23"/>
        <v>-1.4743954193635833E-2</v>
      </c>
    </row>
    <row r="174" spans="1:22" x14ac:dyDescent="0.35">
      <c r="A174" s="1" t="s">
        <v>174</v>
      </c>
      <c r="B174" s="1">
        <v>19.347265</v>
      </c>
      <c r="C174">
        <f t="shared" si="16"/>
        <v>1.8505970000000005</v>
      </c>
      <c r="D174">
        <f t="shared" si="16"/>
        <v>2.4547930000000022</v>
      </c>
      <c r="E174">
        <f t="shared" si="17"/>
        <v>6.0260086728490112</v>
      </c>
      <c r="F174">
        <f t="shared" si="18"/>
        <v>-2.8636903248030054</v>
      </c>
      <c r="G174">
        <f t="shared" si="19"/>
        <v>6.8031568599610086</v>
      </c>
      <c r="H174">
        <f t="shared" si="20"/>
        <v>-35.361563192230037</v>
      </c>
      <c r="I174">
        <f t="shared" si="21"/>
        <v>34.071883684234031</v>
      </c>
      <c r="J174">
        <f t="shared" si="22"/>
        <v>-10.220555203430006</v>
      </c>
      <c r="V174">
        <f t="shared" si="23"/>
        <v>4.3664229096854967E-2</v>
      </c>
    </row>
    <row r="175" spans="1:22" x14ac:dyDescent="0.35">
      <c r="A175" s="1" t="s">
        <v>175</v>
      </c>
      <c r="B175" s="1">
        <v>20.031291</v>
      </c>
      <c r="C175">
        <f t="shared" si="16"/>
        <v>0.68402599999999936</v>
      </c>
      <c r="D175">
        <f t="shared" si="16"/>
        <v>-1.1665710000000011</v>
      </c>
      <c r="E175">
        <f t="shared" si="17"/>
        <v>1.3608878980410026</v>
      </c>
      <c r="F175">
        <f t="shared" si="18"/>
        <v>-3.2330080382670046</v>
      </c>
      <c r="G175">
        <f t="shared" si="19"/>
        <v>16.804583577810018</v>
      </c>
      <c r="H175">
        <f t="shared" si="20"/>
        <v>-16.191699838398016</v>
      </c>
      <c r="I175">
        <f t="shared" si="21"/>
        <v>4.8570300242100028</v>
      </c>
      <c r="J175">
        <f t="shared" si="22"/>
        <v>-5.5797067598580048</v>
      </c>
      <c r="V175">
        <f t="shared" si="23"/>
        <v>1.5089359872021202E-2</v>
      </c>
    </row>
    <row r="176" spans="1:22" x14ac:dyDescent="0.35">
      <c r="A176" s="1" t="s">
        <v>176</v>
      </c>
      <c r="B176" s="1">
        <v>23.486694</v>
      </c>
      <c r="C176">
        <f t="shared" si="16"/>
        <v>3.4554030000000004</v>
      </c>
      <c r="D176">
        <f t="shared" si="16"/>
        <v>2.7713770000000011</v>
      </c>
      <c r="E176">
        <f t="shared" si="17"/>
        <v>7.6805304761290056</v>
      </c>
      <c r="F176">
        <f t="shared" si="18"/>
        <v>-39.92199053647002</v>
      </c>
      <c r="G176">
        <f t="shared" si="19"/>
        <v>38.465986659226012</v>
      </c>
      <c r="H176">
        <f t="shared" si="20"/>
        <v>-11.538655853270001</v>
      </c>
      <c r="I176">
        <f t="shared" si="21"/>
        <v>13.255490648246003</v>
      </c>
      <c r="J176">
        <f t="shared" si="22"/>
        <v>-13.970442172575003</v>
      </c>
      <c r="V176">
        <f t="shared" si="23"/>
        <v>6.9112949436116233E-2</v>
      </c>
    </row>
    <row r="177" spans="1:22" x14ac:dyDescent="0.35">
      <c r="A177" s="1" t="s">
        <v>177</v>
      </c>
      <c r="B177" s="1">
        <v>12.536987</v>
      </c>
      <c r="C177">
        <f t="shared" si="16"/>
        <v>-10.949707</v>
      </c>
      <c r="D177">
        <f t="shared" si="16"/>
        <v>-14.405110000000001</v>
      </c>
      <c r="E177">
        <f t="shared" si="17"/>
        <v>207.50719411210002</v>
      </c>
      <c r="F177">
        <f t="shared" si="18"/>
        <v>-199.93915266118</v>
      </c>
      <c r="G177">
        <f t="shared" si="19"/>
        <v>59.975819536099984</v>
      </c>
      <c r="H177">
        <f t="shared" si="20"/>
        <v>-68.89961231977999</v>
      </c>
      <c r="I177">
        <f t="shared" si="21"/>
        <v>72.615799382249989</v>
      </c>
      <c r="J177">
        <f t="shared" si="22"/>
        <v>-31.405098894959963</v>
      </c>
      <c r="V177">
        <f t="shared" si="23"/>
        <v>-0.27262871401909639</v>
      </c>
    </row>
    <row r="178" spans="1:22" x14ac:dyDescent="0.35">
      <c r="A178" s="1" t="s">
        <v>178</v>
      </c>
      <c r="B178" s="1">
        <v>15.467017999999999</v>
      </c>
      <c r="C178">
        <f t="shared" si="16"/>
        <v>2.9300309999999996</v>
      </c>
      <c r="D178">
        <f t="shared" si="16"/>
        <v>13.879738</v>
      </c>
      <c r="E178">
        <f t="shared" si="17"/>
        <v>192.647126948644</v>
      </c>
      <c r="F178">
        <f t="shared" si="18"/>
        <v>-57.788427960379984</v>
      </c>
      <c r="G178">
        <f t="shared" si="19"/>
        <v>66.386759094523981</v>
      </c>
      <c r="H178">
        <f t="shared" si="20"/>
        <v>-69.967412264549992</v>
      </c>
      <c r="I178">
        <f t="shared" si="21"/>
        <v>30.259716484367964</v>
      </c>
      <c r="J178">
        <f t="shared" si="22"/>
        <v>13.091743634526052</v>
      </c>
      <c r="V178">
        <f t="shared" si="23"/>
        <v>9.121341541718464E-2</v>
      </c>
    </row>
    <row r="179" spans="1:22" x14ac:dyDescent="0.35">
      <c r="A179" s="1" t="s">
        <v>179</v>
      </c>
      <c r="B179" s="1">
        <v>14.233539</v>
      </c>
      <c r="C179">
        <f t="shared" si="16"/>
        <v>-1.2334789999999991</v>
      </c>
      <c r="D179">
        <f t="shared" si="16"/>
        <v>-4.1635099999999987</v>
      </c>
      <c r="E179">
        <f t="shared" si="17"/>
        <v>17.33481552009999</v>
      </c>
      <c r="F179">
        <f t="shared" si="18"/>
        <v>-19.914060002979991</v>
      </c>
      <c r="G179">
        <f t="shared" si="19"/>
        <v>20.988149822249991</v>
      </c>
      <c r="H179">
        <f t="shared" si="20"/>
        <v>-9.077018037359986</v>
      </c>
      <c r="I179">
        <f t="shared" si="21"/>
        <v>-3.9271350467700148</v>
      </c>
      <c r="J179">
        <f t="shared" si="22"/>
        <v>15.075041323030012</v>
      </c>
      <c r="V179">
        <f t="shared" si="23"/>
        <v>-3.6093695284240557E-2</v>
      </c>
    </row>
    <row r="180" spans="1:22" x14ac:dyDescent="0.35">
      <c r="A180" s="1" t="s">
        <v>180</v>
      </c>
      <c r="B180" s="1">
        <v>17.783058</v>
      </c>
      <c r="C180">
        <f t="shared" si="16"/>
        <v>3.5495190000000001</v>
      </c>
      <c r="D180">
        <f t="shared" si="16"/>
        <v>4.7829979999999992</v>
      </c>
      <c r="E180">
        <f t="shared" si="17"/>
        <v>22.877069868003993</v>
      </c>
      <c r="F180">
        <f t="shared" si="18"/>
        <v>-24.110973343049995</v>
      </c>
      <c r="G180">
        <f t="shared" si="19"/>
        <v>10.427586127727986</v>
      </c>
      <c r="H180">
        <f t="shared" si="20"/>
        <v>4.5114528545460173</v>
      </c>
      <c r="I180">
        <f t="shared" si="21"/>
        <v>-17.318054357494017</v>
      </c>
      <c r="J180">
        <f t="shared" si="22"/>
        <v>32.504029960512007</v>
      </c>
      <c r="V180">
        <f t="shared" si="23"/>
        <v>9.6693549291520853E-2</v>
      </c>
    </row>
    <row r="181" spans="1:22" x14ac:dyDescent="0.35">
      <c r="A181" s="1" t="s">
        <v>181</v>
      </c>
      <c r="B181" s="1">
        <v>16.291602000000001</v>
      </c>
      <c r="C181">
        <f t="shared" si="16"/>
        <v>-1.4914559999999994</v>
      </c>
      <c r="D181">
        <f t="shared" si="16"/>
        <v>-5.0409749999999995</v>
      </c>
      <c r="E181">
        <f t="shared" si="17"/>
        <v>25.411428950624995</v>
      </c>
      <c r="F181">
        <f t="shared" si="18"/>
        <v>-10.990011072599986</v>
      </c>
      <c r="G181">
        <f t="shared" si="19"/>
        <v>-4.7547837263250186</v>
      </c>
      <c r="H181">
        <f t="shared" si="20"/>
        <v>18.252125354175018</v>
      </c>
      <c r="I181">
        <f t="shared" si="21"/>
        <v>-34.257175610400012</v>
      </c>
      <c r="J181">
        <f t="shared" si="22"/>
        <v>13.417169961449988</v>
      </c>
      <c r="V181">
        <f t="shared" si="23"/>
        <v>-3.8042653122602355E-2</v>
      </c>
    </row>
    <row r="182" spans="1:22" x14ac:dyDescent="0.35">
      <c r="A182" s="1" t="s">
        <v>182</v>
      </c>
      <c r="B182" s="1">
        <v>16.980281999999999</v>
      </c>
      <c r="C182">
        <f t="shared" si="16"/>
        <v>0.68867999999999796</v>
      </c>
      <c r="D182">
        <f t="shared" si="16"/>
        <v>2.1801359999999974</v>
      </c>
      <c r="E182">
        <f t="shared" si="17"/>
        <v>4.752992978495989</v>
      </c>
      <c r="F182">
        <f t="shared" si="18"/>
        <v>2.0563631388720061</v>
      </c>
      <c r="G182">
        <f t="shared" si="19"/>
        <v>-7.8937339624079996</v>
      </c>
      <c r="H182">
        <f t="shared" si="20"/>
        <v>14.815646141183988</v>
      </c>
      <c r="I182">
        <f t="shared" si="21"/>
        <v>-5.8026979405919885</v>
      </c>
      <c r="J182">
        <f t="shared" si="22"/>
        <v>-5.2030842358320069</v>
      </c>
      <c r="V182">
        <f t="shared" si="23"/>
        <v>1.7981106680938996E-2</v>
      </c>
    </row>
    <row r="183" spans="1:22" x14ac:dyDescent="0.35">
      <c r="A183" s="1" t="s">
        <v>183</v>
      </c>
      <c r="B183" s="1">
        <v>18.612189000000001</v>
      </c>
      <c r="C183">
        <f t="shared" si="16"/>
        <v>1.6319070000000018</v>
      </c>
      <c r="D183">
        <f t="shared" si="16"/>
        <v>0.94322700000000381</v>
      </c>
      <c r="E183">
        <f t="shared" si="17"/>
        <v>0.88967717352900721</v>
      </c>
      <c r="F183">
        <f t="shared" si="18"/>
        <v>-3.4151919899310177</v>
      </c>
      <c r="G183">
        <f t="shared" si="19"/>
        <v>6.4099292258880283</v>
      </c>
      <c r="H183">
        <f t="shared" si="20"/>
        <v>-2.5105137341940078</v>
      </c>
      <c r="I183">
        <f t="shared" si="21"/>
        <v>-2.2510932962490147</v>
      </c>
      <c r="J183">
        <f t="shared" si="22"/>
        <v>4.6647178097760236</v>
      </c>
      <c r="V183">
        <f t="shared" si="23"/>
        <v>3.9852555473316231E-2</v>
      </c>
    </row>
    <row r="184" spans="1:22" x14ac:dyDescent="0.35">
      <c r="A184" s="1" t="s">
        <v>184</v>
      </c>
      <c r="B184" s="1">
        <v>16.623342999999998</v>
      </c>
      <c r="C184">
        <f t="shared" si="16"/>
        <v>-1.9888460000000023</v>
      </c>
      <c r="D184">
        <f t="shared" si="16"/>
        <v>-3.6207530000000041</v>
      </c>
      <c r="E184">
        <f t="shared" si="17"/>
        <v>13.10985228700903</v>
      </c>
      <c r="F184">
        <f t="shared" si="18"/>
        <v>-24.605710475232037</v>
      </c>
      <c r="G184">
        <f t="shared" si="19"/>
        <v>9.637075841366002</v>
      </c>
      <c r="H184">
        <f t="shared" si="20"/>
        <v>8.641242040011031</v>
      </c>
      <c r="I184">
        <f t="shared" si="21"/>
        <v>-17.906390512464036</v>
      </c>
      <c r="J184">
        <f t="shared" si="22"/>
        <v>57.854893374323069</v>
      </c>
      <c r="V184">
        <f t="shared" si="23"/>
        <v>-4.9079087939848165E-2</v>
      </c>
    </row>
    <row r="185" spans="1:22" x14ac:dyDescent="0.35">
      <c r="A185" s="1" t="s">
        <v>185</v>
      </c>
      <c r="B185" s="1">
        <v>21.430240999999999</v>
      </c>
      <c r="C185">
        <f t="shared" si="16"/>
        <v>4.8068980000000003</v>
      </c>
      <c r="D185">
        <f t="shared" si="16"/>
        <v>6.7957440000000027</v>
      </c>
      <c r="E185">
        <f t="shared" si="17"/>
        <v>46.182136513536037</v>
      </c>
      <c r="F185">
        <f t="shared" si="18"/>
        <v>-18.087701736767993</v>
      </c>
      <c r="G185">
        <f t="shared" si="19"/>
        <v>-16.218634285728047</v>
      </c>
      <c r="H185">
        <f t="shared" si="20"/>
        <v>33.608270403072041</v>
      </c>
      <c r="I185">
        <f t="shared" si="21"/>
        <v>-108.58709349110406</v>
      </c>
      <c r="J185">
        <f t="shared" si="22"/>
        <v>97.202237933856026</v>
      </c>
      <c r="V185">
        <f t="shared" si="23"/>
        <v>0.11030868900798674</v>
      </c>
    </row>
    <row r="186" spans="1:22" x14ac:dyDescent="0.35">
      <c r="A186" s="1" t="s">
        <v>186</v>
      </c>
      <c r="B186" s="1">
        <v>23.575517000000001</v>
      </c>
      <c r="C186">
        <f t="shared" si="16"/>
        <v>2.1452760000000026</v>
      </c>
      <c r="D186">
        <f t="shared" si="16"/>
        <v>-2.6616219999999977</v>
      </c>
      <c r="E186">
        <f t="shared" si="17"/>
        <v>7.0842316708839874</v>
      </c>
      <c r="F186">
        <f t="shared" si="18"/>
        <v>6.35219246411401</v>
      </c>
      <c r="G186">
        <f t="shared" si="19"/>
        <v>-13.163019661536001</v>
      </c>
      <c r="H186">
        <f t="shared" si="20"/>
        <v>42.529235496801967</v>
      </c>
      <c r="I186">
        <f t="shared" si="21"/>
        <v>-38.070241453177964</v>
      </c>
      <c r="J186">
        <f t="shared" si="22"/>
        <v>17.019300049747976</v>
      </c>
      <c r="V186">
        <f t="shared" si="23"/>
        <v>4.1434170333492837E-2</v>
      </c>
    </row>
    <row r="187" spans="1:22" x14ac:dyDescent="0.35">
      <c r="A187" s="1" t="s">
        <v>187</v>
      </c>
      <c r="B187" s="1">
        <v>23.334205999999998</v>
      </c>
      <c r="C187">
        <f t="shared" si="16"/>
        <v>-0.24131100000000316</v>
      </c>
      <c r="D187">
        <f t="shared" si="16"/>
        <v>-2.3865870000000058</v>
      </c>
      <c r="E187">
        <f t="shared" si="17"/>
        <v>5.6957975085690276</v>
      </c>
      <c r="F187">
        <f t="shared" si="18"/>
        <v>-11.802837369456039</v>
      </c>
      <c r="G187">
        <f t="shared" si="19"/>
        <v>38.134536217617097</v>
      </c>
      <c r="H187">
        <f t="shared" si="20"/>
        <v>-34.136306109213081</v>
      </c>
      <c r="I187">
        <f t="shared" si="21"/>
        <v>15.260634398058031</v>
      </c>
      <c r="J187">
        <f t="shared" si="22"/>
        <v>-18.946842122082039</v>
      </c>
      <c r="V187">
        <f t="shared" si="23"/>
        <v>-4.4681977830411945E-3</v>
      </c>
    </row>
    <row r="188" spans="1:22" x14ac:dyDescent="0.35">
      <c r="A188" s="1" t="s">
        <v>188</v>
      </c>
      <c r="B188" s="1">
        <v>28.038383</v>
      </c>
      <c r="C188">
        <f t="shared" si="16"/>
        <v>4.7041770000000014</v>
      </c>
      <c r="D188">
        <f t="shared" si="16"/>
        <v>4.9454880000000045</v>
      </c>
      <c r="E188">
        <f t="shared" si="17"/>
        <v>24.457851558144046</v>
      </c>
      <c r="F188">
        <f t="shared" si="18"/>
        <v>-79.022424596208083</v>
      </c>
      <c r="G188">
        <f t="shared" si="19"/>
        <v>70.737288113712054</v>
      </c>
      <c r="H188">
        <f t="shared" si="20"/>
        <v>-31.623102064992015</v>
      </c>
      <c r="I188">
        <f t="shared" si="21"/>
        <v>39.261665446368021</v>
      </c>
      <c r="J188">
        <f t="shared" si="22"/>
        <v>-24.19914813537601</v>
      </c>
      <c r="V188">
        <f t="shared" si="23"/>
        <v>7.9759936239823359E-2</v>
      </c>
    </row>
    <row r="189" spans="1:22" x14ac:dyDescent="0.35">
      <c r="A189" s="1" t="s">
        <v>189</v>
      </c>
      <c r="B189" s="1">
        <v>16.763869</v>
      </c>
      <c r="C189">
        <f t="shared" si="16"/>
        <v>-11.274514</v>
      </c>
      <c r="D189">
        <f t="shared" si="16"/>
        <v>-15.978691000000001</v>
      </c>
      <c r="E189">
        <f t="shared" si="17"/>
        <v>255.31856607348104</v>
      </c>
      <c r="F189">
        <f t="shared" si="18"/>
        <v>-228.54959287070901</v>
      </c>
      <c r="G189">
        <f t="shared" si="19"/>
        <v>102.17308713679397</v>
      </c>
      <c r="H189">
        <f t="shared" si="20"/>
        <v>-126.85300627822596</v>
      </c>
      <c r="I189">
        <f t="shared" si="21"/>
        <v>78.186563291306967</v>
      </c>
      <c r="J189">
        <f t="shared" si="22"/>
        <v>-23.546646460948025</v>
      </c>
      <c r="V189">
        <f t="shared" si="23"/>
        <v>-0.22337870543097904</v>
      </c>
    </row>
    <row r="190" spans="1:22" x14ac:dyDescent="0.35">
      <c r="A190" s="1" t="s">
        <v>190</v>
      </c>
      <c r="B190" s="1">
        <v>19.792753999999999</v>
      </c>
      <c r="C190">
        <f t="shared" si="16"/>
        <v>3.0288849999999989</v>
      </c>
      <c r="D190">
        <f t="shared" si="16"/>
        <v>14.303398999999999</v>
      </c>
      <c r="E190">
        <f t="shared" si="17"/>
        <v>204.58722295320098</v>
      </c>
      <c r="F190">
        <f t="shared" si="18"/>
        <v>-91.460710541265954</v>
      </c>
      <c r="G190">
        <f t="shared" si="19"/>
        <v>113.55305407351395</v>
      </c>
      <c r="H190">
        <f t="shared" si="20"/>
        <v>-69.989063008622963</v>
      </c>
      <c r="I190">
        <f t="shared" si="21"/>
        <v>21.077889261572018</v>
      </c>
      <c r="J190">
        <f t="shared" si="22"/>
        <v>13.465584984376418</v>
      </c>
      <c r="V190">
        <f t="shared" si="23"/>
        <v>7.2131968526222723E-2</v>
      </c>
    </row>
    <row r="191" spans="1:22" x14ac:dyDescent="0.35">
      <c r="A191" s="1" t="s">
        <v>191</v>
      </c>
      <c r="B191" s="1">
        <v>16.427305</v>
      </c>
      <c r="C191">
        <f t="shared" si="16"/>
        <v>-3.3654489999999981</v>
      </c>
      <c r="D191">
        <f t="shared" si="16"/>
        <v>-6.3943339999999971</v>
      </c>
      <c r="E191">
        <f t="shared" si="17"/>
        <v>40.887507303555964</v>
      </c>
      <c r="F191">
        <f t="shared" si="18"/>
        <v>-50.763888671923958</v>
      </c>
      <c r="G191">
        <f t="shared" si="19"/>
        <v>31.288608059117973</v>
      </c>
      <c r="H191">
        <f t="shared" si="20"/>
        <v>-9.4228696237520051</v>
      </c>
      <c r="I191">
        <f t="shared" si="21"/>
        <v>-6.0197892749469952</v>
      </c>
      <c r="J191">
        <f t="shared" si="22"/>
        <v>19.791487590760067</v>
      </c>
      <c r="V191">
        <f t="shared" si="23"/>
        <v>-8.0939906330486311E-2</v>
      </c>
    </row>
    <row r="192" spans="1:22" x14ac:dyDescent="0.35">
      <c r="A192" s="1" t="s">
        <v>192</v>
      </c>
      <c r="B192" s="1">
        <v>21.000741999999999</v>
      </c>
      <c r="C192">
        <f t="shared" si="16"/>
        <v>4.5734369999999984</v>
      </c>
      <c r="D192">
        <f t="shared" si="16"/>
        <v>7.9388859999999966</v>
      </c>
      <c r="E192">
        <f t="shared" si="17"/>
        <v>63.025910920995948</v>
      </c>
      <c r="F192">
        <f t="shared" si="18"/>
        <v>-38.846374380821963</v>
      </c>
      <c r="G192">
        <f t="shared" si="19"/>
        <v>11.698964698408007</v>
      </c>
      <c r="H192">
        <f t="shared" si="20"/>
        <v>7.4738699601595489</v>
      </c>
      <c r="I192">
        <f t="shared" si="21"/>
        <v>-24.572123344426302</v>
      </c>
      <c r="J192">
        <f t="shared" si="22"/>
        <v>10.581182013659026</v>
      </c>
      <c r="V192">
        <f t="shared" si="23"/>
        <v>0.10666831892545425</v>
      </c>
    </row>
    <row r="193" spans="1:22" x14ac:dyDescent="0.35">
      <c r="A193" s="1" t="s">
        <v>193</v>
      </c>
      <c r="B193" s="1">
        <v>20.681001999999999</v>
      </c>
      <c r="C193">
        <f t="shared" si="16"/>
        <v>-0.31973999999999947</v>
      </c>
      <c r="D193">
        <f t="shared" si="16"/>
        <v>-4.8931769999999979</v>
      </c>
      <c r="E193">
        <f t="shared" si="17"/>
        <v>23.943181153328979</v>
      </c>
      <c r="F193">
        <f t="shared" si="18"/>
        <v>-7.210722636156004</v>
      </c>
      <c r="G193">
        <f t="shared" si="19"/>
        <v>-4.6065617506087913</v>
      </c>
      <c r="H193">
        <f t="shared" si="20"/>
        <v>15.14516631050123</v>
      </c>
      <c r="I193">
        <f t="shared" si="21"/>
        <v>-6.5217709968438928</v>
      </c>
      <c r="J193">
        <f t="shared" si="22"/>
        <v>-8.0918826229556302</v>
      </c>
      <c r="K193" s="2" t="s">
        <v>227</v>
      </c>
      <c r="V193">
        <f t="shared" si="23"/>
        <v>-6.6630629207027336E-3</v>
      </c>
    </row>
    <row r="194" spans="1:22" x14ac:dyDescent="0.35">
      <c r="A194" s="1" t="s">
        <v>194</v>
      </c>
      <c r="B194" s="1">
        <v>21.834890000000001</v>
      </c>
      <c r="C194">
        <f t="shared" si="16"/>
        <v>1.153888000000002</v>
      </c>
      <c r="D194">
        <f t="shared" si="16"/>
        <v>1.4736280000000015</v>
      </c>
      <c r="E194">
        <f t="shared" si="17"/>
        <v>2.1715794823840042</v>
      </c>
      <c r="F194">
        <f t="shared" si="18"/>
        <v>1.3873110209228363</v>
      </c>
      <c r="G194">
        <f t="shared" si="19"/>
        <v>-4.5611146173153632</v>
      </c>
      <c r="H194">
        <f t="shared" si="20"/>
        <v>1.9640949735799638</v>
      </c>
      <c r="I194">
        <f t="shared" si="21"/>
        <v>2.4369494105569607</v>
      </c>
      <c r="J194">
        <f t="shared" si="22"/>
        <v>-2.1082171919265584</v>
      </c>
      <c r="V194">
        <f t="shared" si="23"/>
        <v>2.3579431756506342E-2</v>
      </c>
    </row>
    <row r="195" spans="1:22" x14ac:dyDescent="0.35">
      <c r="A195" s="1" t="s">
        <v>195</v>
      </c>
      <c r="B195" s="1">
        <v>23.93020353</v>
      </c>
      <c r="C195">
        <f t="shared" si="16"/>
        <v>2.0953135299999985</v>
      </c>
      <c r="D195">
        <f t="shared" si="16"/>
        <v>0.94142552999999651</v>
      </c>
      <c r="E195">
        <f t="shared" si="17"/>
        <v>0.88628202853577431</v>
      </c>
      <c r="F195">
        <f t="shared" si="18"/>
        <v>-2.9138627564058521</v>
      </c>
      <c r="G195">
        <f t="shared" si="19"/>
        <v>1.2547597843369187</v>
      </c>
      <c r="H195">
        <f t="shared" si="20"/>
        <v>1.5568422901958727</v>
      </c>
      <c r="I195">
        <f t="shared" si="21"/>
        <v>-1.3468320955251682</v>
      </c>
      <c r="J195">
        <f t="shared" si="22"/>
        <v>3.1097226663627815</v>
      </c>
      <c r="K195" s="2" t="s">
        <v>213</v>
      </c>
      <c r="O195" s="2" t="s">
        <v>215</v>
      </c>
      <c r="V195">
        <f t="shared" si="23"/>
        <v>3.9795383999065681E-2</v>
      </c>
    </row>
    <row r="196" spans="1:22" x14ac:dyDescent="0.35">
      <c r="A196" s="1" t="s">
        <v>196</v>
      </c>
      <c r="B196" s="1">
        <v>22.930356939999999</v>
      </c>
      <c r="C196">
        <f t="shared" ref="C196:D205" si="24">B196-B195</f>
        <v>-0.99984659000000065</v>
      </c>
      <c r="D196">
        <f t="shared" si="24"/>
        <v>-3.0951601199999992</v>
      </c>
      <c r="E196">
        <f t="shared" si="17"/>
        <v>9.5800161684384086</v>
      </c>
      <c r="F196">
        <f t="shared" si="18"/>
        <v>-4.1253209318207515</v>
      </c>
      <c r="G196">
        <f t="shared" si="19"/>
        <v>-5.1184889470160728</v>
      </c>
      <c r="H196">
        <f t="shared" si="20"/>
        <v>4.4280305319588535</v>
      </c>
      <c r="I196">
        <f t="shared" si="21"/>
        <v>-10.223952160279932</v>
      </c>
      <c r="J196">
        <f t="shared" si="22"/>
        <v>36.740593693360417</v>
      </c>
      <c r="K196" t="s">
        <v>207</v>
      </c>
      <c r="L196" t="s">
        <v>209</v>
      </c>
      <c r="M196" t="s">
        <v>210</v>
      </c>
      <c r="O196">
        <f>F206</f>
        <v>-8.7122128206904126</v>
      </c>
      <c r="P196" t="s">
        <v>209</v>
      </c>
      <c r="V196">
        <f t="shared" si="23"/>
        <v>-1.8535577244083168E-2</v>
      </c>
    </row>
    <row r="197" spans="1:22" x14ac:dyDescent="0.35">
      <c r="A197" s="1" t="s">
        <v>197</v>
      </c>
      <c r="B197" s="1">
        <v>23.26333992</v>
      </c>
      <c r="C197">
        <f t="shared" si="24"/>
        <v>0.33298298000000059</v>
      </c>
      <c r="D197">
        <f t="shared" si="24"/>
        <v>1.3328295700000012</v>
      </c>
      <c r="E197">
        <f t="shared" ref="E197:E205" si="25">D197*D197</f>
        <v>1.7764346626663883</v>
      </c>
      <c r="F197">
        <f t="shared" ref="F197:F205" si="26">D197*D198</f>
        <v>2.2041100162214526</v>
      </c>
      <c r="G197">
        <f t="shared" ref="G197:G205" si="27">D197*D199</f>
        <v>-1.9067866608004749</v>
      </c>
      <c r="H197">
        <f t="shared" ref="H197:H205" si="28">D197*D200</f>
        <v>4.4026109258239243</v>
      </c>
      <c r="I197">
        <f t="shared" ref="I197:I204" si="29">D197*D201</f>
        <v>-15.821136159465098</v>
      </c>
      <c r="J197">
        <f t="shared" ref="J197:J205" si="30">D197*D202</f>
        <v>6.1599797413856718</v>
      </c>
      <c r="K197" t="s">
        <v>209</v>
      </c>
      <c r="L197" t="s">
        <v>207</v>
      </c>
      <c r="M197" t="s">
        <v>209</v>
      </c>
      <c r="O197">
        <f>G206</f>
        <v>2.5293405467323828</v>
      </c>
      <c r="P197" t="s">
        <v>210</v>
      </c>
      <c r="V197">
        <f t="shared" ref="V197:V205" si="31">LOG(B197)-LOG(B196)</f>
        <v>6.2612514449433831E-3</v>
      </c>
    </row>
    <row r="198" spans="1:22" x14ac:dyDescent="0.35">
      <c r="A198" s="1" t="s">
        <v>198</v>
      </c>
      <c r="B198" s="1">
        <v>25.250030219999999</v>
      </c>
      <c r="C198">
        <f t="shared" si="24"/>
        <v>1.9866902999999994</v>
      </c>
      <c r="D198">
        <f t="shared" si="24"/>
        <v>1.6537073199999988</v>
      </c>
      <c r="E198">
        <f t="shared" si="25"/>
        <v>2.7347479002215782</v>
      </c>
      <c r="F198">
        <f t="shared" si="26"/>
        <v>-2.3658441631394007</v>
      </c>
      <c r="G198">
        <f t="shared" si="27"/>
        <v>5.4625363054835203</v>
      </c>
      <c r="H198">
        <f t="shared" si="28"/>
        <v>-19.630063187766819</v>
      </c>
      <c r="I198">
        <f t="shared" si="29"/>
        <v>7.6429903857709096</v>
      </c>
      <c r="J198">
        <f t="shared" si="30"/>
        <v>13.613437725167028</v>
      </c>
      <c r="K198" t="s">
        <v>210</v>
      </c>
      <c r="L198" t="s">
        <v>209</v>
      </c>
      <c r="M198" t="s">
        <v>207</v>
      </c>
      <c r="O198">
        <f>H206</f>
        <v>-1.146453542707409</v>
      </c>
      <c r="P198" t="s">
        <v>211</v>
      </c>
      <c r="V198">
        <f t="shared" si="31"/>
        <v>3.5589835661512081E-2</v>
      </c>
    </row>
    <row r="199" spans="1:22" x14ac:dyDescent="0.35">
      <c r="A199" s="1" t="s">
        <v>199</v>
      </c>
      <c r="B199" s="1">
        <v>25.806090000000001</v>
      </c>
      <c r="C199">
        <f t="shared" si="24"/>
        <v>0.55605978000000178</v>
      </c>
      <c r="D199">
        <f t="shared" si="24"/>
        <v>-1.4306305199999976</v>
      </c>
      <c r="E199">
        <f t="shared" si="25"/>
        <v>2.0467036847554634</v>
      </c>
      <c r="F199">
        <f t="shared" si="26"/>
        <v>-4.7256676321858215</v>
      </c>
      <c r="G199">
        <f t="shared" si="27"/>
        <v>16.982066394885205</v>
      </c>
      <c r="H199">
        <f t="shared" si="28"/>
        <v>-6.6119894238301047</v>
      </c>
      <c r="I199">
        <f t="shared" si="29"/>
        <v>-11.777053446037419</v>
      </c>
      <c r="J199">
        <f t="shared" si="30"/>
        <v>7.2073720660774621</v>
      </c>
      <c r="K199" s="2" t="s">
        <v>214</v>
      </c>
      <c r="L199" s="2"/>
      <c r="O199" s="2" t="s">
        <v>216</v>
      </c>
      <c r="P199" t="s">
        <v>217</v>
      </c>
      <c r="V199">
        <f t="shared" si="31"/>
        <v>9.4603053318411678E-3</v>
      </c>
    </row>
    <row r="200" spans="1:22" x14ac:dyDescent="0.35">
      <c r="A200" s="1" t="s">
        <v>200</v>
      </c>
      <c r="B200" s="1">
        <v>29.665355999999999</v>
      </c>
      <c r="C200">
        <f t="shared" si="24"/>
        <v>3.8592659999999981</v>
      </c>
      <c r="D200">
        <f t="shared" si="24"/>
        <v>3.3032062199999963</v>
      </c>
      <c r="E200">
        <f t="shared" si="25"/>
        <v>10.911171331846663</v>
      </c>
      <c r="F200">
        <f t="shared" si="26"/>
        <v>-39.21017101189608</v>
      </c>
      <c r="G200">
        <f t="shared" si="27"/>
        <v>15.266530586366793</v>
      </c>
      <c r="H200">
        <f t="shared" si="28"/>
        <v>27.192231433887805</v>
      </c>
      <c r="I200">
        <f t="shared" si="29"/>
        <v>-16.641219312531749</v>
      </c>
      <c r="J200">
        <f t="shared" si="30"/>
        <v>-10.853024266050653</v>
      </c>
      <c r="K200">
        <f>E206</f>
        <v>13.661164359774075</v>
      </c>
      <c r="L200">
        <f>F206</f>
        <v>-8.7122128206904126</v>
      </c>
      <c r="M200">
        <f>G206</f>
        <v>2.5293405467323828</v>
      </c>
      <c r="O200">
        <f t="array" ref="O200:O202">MMULT(K204:M206,O196:O198)</f>
        <v>-0.99285237064248444</v>
      </c>
      <c r="V200">
        <f t="shared" si="31"/>
        <v>6.0527356905176299E-2</v>
      </c>
    </row>
    <row r="201" spans="1:22" x14ac:dyDescent="0.35">
      <c r="A201" s="1" t="s">
        <v>201</v>
      </c>
      <c r="B201" s="1">
        <v>21.654285000000002</v>
      </c>
      <c r="C201">
        <f t="shared" si="24"/>
        <v>-8.0110709999999976</v>
      </c>
      <c r="D201">
        <f t="shared" si="24"/>
        <v>-11.870336999999996</v>
      </c>
      <c r="E201">
        <f t="shared" si="25"/>
        <v>140.9049004935689</v>
      </c>
      <c r="F201">
        <f t="shared" si="26"/>
        <v>-54.861504493346942</v>
      </c>
      <c r="G201">
        <f t="shared" si="27"/>
        <v>-97.717468848263948</v>
      </c>
      <c r="H201">
        <f t="shared" si="28"/>
        <v>59.801558901962927</v>
      </c>
      <c r="I201">
        <f t="shared" si="29"/>
        <v>39.001214858211007</v>
      </c>
      <c r="J201">
        <f t="shared" si="30"/>
        <v>0</v>
      </c>
      <c r="K201">
        <f>F206</f>
        <v>-8.7122128206904126</v>
      </c>
      <c r="L201">
        <f>E206</f>
        <v>13.661164359774075</v>
      </c>
      <c r="M201">
        <f>F206</f>
        <v>-8.7122128206904126</v>
      </c>
      <c r="O201">
        <v>-0.64776867968793139</v>
      </c>
      <c r="V201">
        <f t="shared" si="31"/>
        <v>-0.13670571607879389</v>
      </c>
    </row>
    <row r="202" spans="1:22" x14ac:dyDescent="0.35">
      <c r="A202" s="1" t="s">
        <v>202</v>
      </c>
      <c r="B202" s="1">
        <v>18.264945000000001</v>
      </c>
      <c r="C202">
        <f t="shared" si="24"/>
        <v>-3.3893400000000007</v>
      </c>
      <c r="D202">
        <f t="shared" si="24"/>
        <v>4.6217309999999969</v>
      </c>
      <c r="E202">
        <f t="shared" si="25"/>
        <v>21.360397436360973</v>
      </c>
      <c r="F202">
        <f t="shared" si="26"/>
        <v>38.046422356631972</v>
      </c>
      <c r="G202">
        <f t="shared" si="27"/>
        <v>-23.283813983168965</v>
      </c>
      <c r="H202">
        <f t="shared" si="28"/>
        <v>-15.185173238792999</v>
      </c>
      <c r="I202">
        <f t="shared" si="29"/>
        <v>0</v>
      </c>
      <c r="J202">
        <f t="shared" si="30"/>
        <v>0</v>
      </c>
      <c r="K202">
        <f>G206</f>
        <v>2.5293405467323828</v>
      </c>
      <c r="L202">
        <f>F206</f>
        <v>-8.7122128206904126</v>
      </c>
      <c r="M202">
        <f>E206</f>
        <v>13.661164359774075</v>
      </c>
      <c r="O202">
        <v>-0.31320100308138443</v>
      </c>
      <c r="V202">
        <f t="shared" si="31"/>
        <v>-7.3925479601837596E-2</v>
      </c>
    </row>
    <row r="203" spans="1:22" x14ac:dyDescent="0.35">
      <c r="A203" s="1" t="s">
        <v>203</v>
      </c>
      <c r="B203" s="1">
        <v>23.107676999999999</v>
      </c>
      <c r="C203">
        <f t="shared" si="24"/>
        <v>4.842731999999998</v>
      </c>
      <c r="D203">
        <f t="shared" si="24"/>
        <v>8.2320719999999987</v>
      </c>
      <c r="E203">
        <f t="shared" si="25"/>
        <v>67.767009413183985</v>
      </c>
      <c r="F203">
        <f t="shared" si="26"/>
        <v>-41.47234729672796</v>
      </c>
      <c r="G203">
        <f t="shared" si="27"/>
        <v>-27.04732045941601</v>
      </c>
      <c r="H203">
        <f t="shared" si="28"/>
        <v>0</v>
      </c>
      <c r="I203">
        <f t="shared" si="29"/>
        <v>0</v>
      </c>
      <c r="J203">
        <f t="shared" si="30"/>
        <v>0</v>
      </c>
      <c r="K203" s="2" t="s">
        <v>218</v>
      </c>
      <c r="L203" s="2"/>
      <c r="V203">
        <f t="shared" si="31"/>
        <v>0.10213791953863938</v>
      </c>
    </row>
    <row r="204" spans="1:22" x14ac:dyDescent="0.35">
      <c r="A204" s="1" t="s">
        <v>204</v>
      </c>
      <c r="B204" s="1">
        <v>22.912510000000001</v>
      </c>
      <c r="C204">
        <f t="shared" si="24"/>
        <v>-0.19516699999999787</v>
      </c>
      <c r="D204">
        <f t="shared" si="24"/>
        <v>-5.0378989999999959</v>
      </c>
      <c r="E204">
        <f t="shared" si="25"/>
        <v>25.380426334200958</v>
      </c>
      <c r="F204">
        <f t="shared" si="26"/>
        <v>16.552536068096995</v>
      </c>
      <c r="G204">
        <f t="shared" si="27"/>
        <v>0</v>
      </c>
      <c r="H204">
        <f t="shared" si="28"/>
        <v>0</v>
      </c>
      <c r="I204">
        <f t="shared" si="29"/>
        <v>0</v>
      </c>
      <c r="J204" t="e">
        <f t="shared" si="30"/>
        <v>#VALUE!</v>
      </c>
      <c r="K204">
        <f t="array" ref="K204:M206">MINVERSE(K200:M202)</f>
        <v>0.14337391387872403</v>
      </c>
      <c r="L204">
        <v>0.12557991805370675</v>
      </c>
      <c r="M204">
        <v>5.3541374593613217E-2</v>
      </c>
      <c r="V204">
        <f t="shared" si="31"/>
        <v>-3.6836208117763114E-3</v>
      </c>
    </row>
    <row r="205" spans="1:22" x14ac:dyDescent="0.35">
      <c r="A205" s="1" t="s">
        <v>205</v>
      </c>
      <c r="B205" s="1">
        <v>19.431740000000001</v>
      </c>
      <c r="C205">
        <f t="shared" si="24"/>
        <v>-3.4807699999999997</v>
      </c>
      <c r="D205">
        <f t="shared" si="24"/>
        <v>-3.2856030000000018</v>
      </c>
      <c r="E205">
        <f t="shared" si="25"/>
        <v>10.795187073609013</v>
      </c>
      <c r="F205">
        <f t="shared" si="26"/>
        <v>0</v>
      </c>
      <c r="G205">
        <f t="shared" si="27"/>
        <v>0</v>
      </c>
      <c r="H205">
        <f t="shared" si="28"/>
        <v>0</v>
      </c>
      <c r="I205">
        <v>0</v>
      </c>
      <c r="J205" t="e">
        <f t="shared" si="30"/>
        <v>#VALUE!</v>
      </c>
      <c r="K205">
        <v>0.12557991805370675</v>
      </c>
      <c r="L205">
        <v>0.23337380769425392</v>
      </c>
      <c r="M205">
        <v>0.12557991805370675</v>
      </c>
      <c r="V205">
        <f t="shared" si="31"/>
        <v>-7.1560976613406657E-2</v>
      </c>
    </row>
    <row r="206" spans="1:22" x14ac:dyDescent="0.35">
      <c r="E206">
        <f>AVERAGE(E4:E205)</f>
        <v>13.661164359774075</v>
      </c>
      <c r="F206">
        <f>AVERAGE(F4:F204)</f>
        <v>-8.7122128206904126</v>
      </c>
      <c r="G206">
        <f>AVERAGE(G4:G203)</f>
        <v>2.5293405467323828</v>
      </c>
      <c r="H206">
        <f>AVERAGE(H4:H202)</f>
        <v>-1.146453542707409</v>
      </c>
      <c r="I206">
        <f>AVERAGE(I4:I201)</f>
        <v>0.11455990119885169</v>
      </c>
      <c r="J206">
        <f>AVERAGE(J4:J200)</f>
        <v>0.87618222878621843</v>
      </c>
      <c r="K206">
        <v>5.3541374593613196E-2</v>
      </c>
      <c r="L206">
        <v>0.12557991805370675</v>
      </c>
      <c r="M206">
        <v>0.14337391387872403</v>
      </c>
    </row>
    <row r="207" spans="1:22" x14ac:dyDescent="0.35">
      <c r="E207" t="s">
        <v>207</v>
      </c>
      <c r="F207" t="s">
        <v>209</v>
      </c>
      <c r="G207" t="s">
        <v>210</v>
      </c>
      <c r="H207" t="s">
        <v>211</v>
      </c>
      <c r="I207" t="s">
        <v>212</v>
      </c>
      <c r="J207" t="s">
        <v>234</v>
      </c>
    </row>
    <row r="208" spans="1:22" x14ac:dyDescent="0.35">
      <c r="A208" s="2" t="s">
        <v>227</v>
      </c>
    </row>
    <row r="209" spans="1:16" x14ac:dyDescent="0.35">
      <c r="D209" s="2" t="s">
        <v>219</v>
      </c>
      <c r="E209" s="2"/>
      <c r="F209" s="2"/>
    </row>
    <row r="210" spans="1:16" x14ac:dyDescent="0.35">
      <c r="D210" t="s">
        <v>220</v>
      </c>
      <c r="J210" s="2" t="s">
        <v>224</v>
      </c>
    </row>
    <row r="211" spans="1:16" x14ac:dyDescent="0.35">
      <c r="D211">
        <f>AVERAGE(B200:B202)</f>
        <v>23.194862000000001</v>
      </c>
      <c r="J211" s="2" t="s">
        <v>229</v>
      </c>
    </row>
    <row r="212" spans="1:16" x14ac:dyDescent="0.35">
      <c r="A212" s="2" t="s">
        <v>221</v>
      </c>
      <c r="B212" s="2"/>
      <c r="D212">
        <f>B200-D211</f>
        <v>6.4704939999999986</v>
      </c>
      <c r="F212" s="2" t="s">
        <v>228</v>
      </c>
      <c r="G212" s="2"/>
      <c r="H212">
        <f>D212*O202</f>
        <v>-2.0265652112320791</v>
      </c>
      <c r="J212">
        <f t="array" ref="J212">E206-MMULT(TRANSPOSE(O196:O198),O200:O202)</f>
        <v>6.2905803940855716</v>
      </c>
    </row>
    <row r="213" spans="1:16" x14ac:dyDescent="0.35">
      <c r="D213">
        <f>B201-D211</f>
        <v>-1.540576999999999</v>
      </c>
      <c r="H213">
        <f>D213*O201</f>
        <v>0.9979375292475936</v>
      </c>
      <c r="J213" s="2" t="s">
        <v>225</v>
      </c>
      <c r="K213" t="s">
        <v>226</v>
      </c>
    </row>
    <row r="214" spans="1:16" x14ac:dyDescent="0.35">
      <c r="D214">
        <f>B202-D211</f>
        <v>-4.9299169999999997</v>
      </c>
      <c r="H214">
        <f>D214*O200</f>
        <v>4.8946797805206845</v>
      </c>
      <c r="J214">
        <f>ABS(H215-B203)/B203</f>
        <v>0.17107894915340038</v>
      </c>
    </row>
    <row r="215" spans="1:16" x14ac:dyDescent="0.35">
      <c r="G215" s="2" t="s">
        <v>222</v>
      </c>
      <c r="H215">
        <f>H212+H213+H214+D211</f>
        <v>27.060914098536198</v>
      </c>
    </row>
    <row r="216" spans="1:16" x14ac:dyDescent="0.35">
      <c r="F216" s="2" t="s">
        <v>223</v>
      </c>
      <c r="G216" s="2"/>
      <c r="H216">
        <f>H215+1.96</f>
        <v>29.020914098536199</v>
      </c>
    </row>
    <row r="217" spans="1:16" x14ac:dyDescent="0.35">
      <c r="H217">
        <f>H215-1.96</f>
        <v>25.100914098536197</v>
      </c>
    </row>
    <row r="218" spans="1:16" x14ac:dyDescent="0.35">
      <c r="F218" t="s">
        <v>232</v>
      </c>
      <c r="H218">
        <f>B203</f>
        <v>23.107676999999999</v>
      </c>
    </row>
    <row r="219" spans="1:16" x14ac:dyDescent="0.35">
      <c r="K219" s="3" t="s">
        <v>230</v>
      </c>
    </row>
    <row r="221" spans="1:16" x14ac:dyDescent="0.35">
      <c r="K221" s="3" t="s">
        <v>213</v>
      </c>
      <c r="O221" s="3" t="s">
        <v>215</v>
      </c>
    </row>
    <row r="222" spans="1:16" x14ac:dyDescent="0.35">
      <c r="K222">
        <v>13.661164359774075</v>
      </c>
      <c r="L222">
        <v>-8.7122128206904126</v>
      </c>
      <c r="M222">
        <v>2.5293405467323828</v>
      </c>
      <c r="O222">
        <f>G206</f>
        <v>2.5293405467323828</v>
      </c>
      <c r="P222" t="s">
        <v>210</v>
      </c>
    </row>
    <row r="223" spans="1:16" x14ac:dyDescent="0.35">
      <c r="K223">
        <v>-8.7122128206904126</v>
      </c>
      <c r="L223">
        <v>13.661164359774075</v>
      </c>
      <c r="M223">
        <v>-8.7122128206904126</v>
      </c>
      <c r="O223">
        <f>H206</f>
        <v>-1.146453542707409</v>
      </c>
      <c r="P223" t="s">
        <v>211</v>
      </c>
    </row>
    <row r="224" spans="1:16" x14ac:dyDescent="0.35">
      <c r="K224">
        <v>2.5293405467323828</v>
      </c>
      <c r="L224">
        <v>-8.7122128206904126</v>
      </c>
      <c r="M224">
        <v>13.661164359774075</v>
      </c>
      <c r="O224">
        <f>I206</f>
        <v>0.11455990119885169</v>
      </c>
      <c r="P224" t="s">
        <v>212</v>
      </c>
    </row>
    <row r="225" spans="9:18" x14ac:dyDescent="0.35">
      <c r="K225" s="3" t="s">
        <v>218</v>
      </c>
      <c r="L225" s="3"/>
      <c r="O225" s="3" t="s">
        <v>216</v>
      </c>
    </row>
    <row r="226" spans="9:18" x14ac:dyDescent="0.35">
      <c r="K226">
        <v>0.14337391387872403</v>
      </c>
      <c r="L226">
        <v>0.12557991805370675</v>
      </c>
      <c r="M226">
        <v>5.3541374593613217E-2</v>
      </c>
      <c r="O226">
        <f t="array" ref="O226:O228">MMULT(K226:M228,O222:O224)</f>
        <v>0.22480360635509025</v>
      </c>
    </row>
    <row r="227" spans="9:18" x14ac:dyDescent="0.35">
      <c r="K227">
        <v>0.12557991805370675</v>
      </c>
      <c r="L227">
        <v>0.23337380769425392</v>
      </c>
      <c r="M227">
        <v>0.12557991805370675</v>
      </c>
      <c r="O227">
        <v>6.4468572987168016E-2</v>
      </c>
    </row>
    <row r="228" spans="9:18" x14ac:dyDescent="0.35">
      <c r="K228">
        <v>5.3541374593613196E-2</v>
      </c>
      <c r="L228">
        <v>0.12557991805370675</v>
      </c>
      <c r="M228">
        <v>0.14337391387872403</v>
      </c>
      <c r="O228">
        <v>7.8777291502740085E-3</v>
      </c>
    </row>
    <row r="229" spans="9:18" x14ac:dyDescent="0.35">
      <c r="K229" s="3" t="s">
        <v>219</v>
      </c>
      <c r="L229" s="3"/>
      <c r="M229" s="3"/>
      <c r="Q229" s="3" t="s">
        <v>224</v>
      </c>
    </row>
    <row r="230" spans="9:18" x14ac:dyDescent="0.35">
      <c r="K230">
        <v>23.194862000000001</v>
      </c>
      <c r="Q230" s="3" t="s">
        <v>229</v>
      </c>
      <c r="R230" s="3"/>
    </row>
    <row r="231" spans="9:18" x14ac:dyDescent="0.35">
      <c r="I231" s="3" t="s">
        <v>231</v>
      </c>
      <c r="J231" s="3"/>
      <c r="K231">
        <v>6.4704939999999986</v>
      </c>
      <c r="M231" s="3" t="s">
        <v>228</v>
      </c>
      <c r="N231" s="3"/>
      <c r="O231">
        <f>K231*O228</f>
        <v>5.0972799200473061E-2</v>
      </c>
      <c r="Q231">
        <f t="array" ref="Q231">E206-MMULT(TRANSPOSE(O222:O224),O226:O228)</f>
        <v>13.165567235189783</v>
      </c>
    </row>
    <row r="232" spans="9:18" x14ac:dyDescent="0.35">
      <c r="K232">
        <v>-1.540576999999999</v>
      </c>
      <c r="O232">
        <f>K232*O227</f>
        <v>-9.9318800766852275E-2</v>
      </c>
      <c r="Q232" s="3" t="s">
        <v>225</v>
      </c>
      <c r="R232" s="3"/>
    </row>
    <row r="233" spans="9:18" x14ac:dyDescent="0.35">
      <c r="K233">
        <v>-4.9299169999999997</v>
      </c>
      <c r="O233">
        <f>K233*O226</f>
        <v>-1.1082631206312674</v>
      </c>
      <c r="Q233">
        <f>ABS(O234-B204)/B204</f>
        <v>3.8156322559058244E-2</v>
      </c>
    </row>
    <row r="234" spans="9:18" x14ac:dyDescent="0.35">
      <c r="M234" s="3" t="s">
        <v>222</v>
      </c>
      <c r="O234">
        <f>O231+O232+O233+K230</f>
        <v>22.038252877802353</v>
      </c>
    </row>
    <row r="235" spans="9:18" x14ac:dyDescent="0.35">
      <c r="M235" s="3" t="s">
        <v>223</v>
      </c>
      <c r="O235">
        <f>O234+1.96</f>
        <v>23.998252877802354</v>
      </c>
    </row>
    <row r="236" spans="9:18" x14ac:dyDescent="0.35">
      <c r="O236">
        <f>O234-1.96</f>
        <v>20.078252877802353</v>
      </c>
    </row>
    <row r="237" spans="9:18" x14ac:dyDescent="0.35">
      <c r="M237" s="3" t="s">
        <v>232</v>
      </c>
      <c r="N237" s="3"/>
      <c r="O237">
        <f>B204</f>
        <v>22.912510000000001</v>
      </c>
    </row>
    <row r="239" spans="9:18" x14ac:dyDescent="0.35">
      <c r="K239" s="4" t="s">
        <v>233</v>
      </c>
      <c r="O239" s="4" t="s">
        <v>215</v>
      </c>
    </row>
    <row r="240" spans="9:18" x14ac:dyDescent="0.35">
      <c r="K240" s="4" t="s">
        <v>213</v>
      </c>
      <c r="O240">
        <f>H206</f>
        <v>-1.146453542707409</v>
      </c>
      <c r="P240" t="s">
        <v>211</v>
      </c>
    </row>
    <row r="241" spans="9:18" x14ac:dyDescent="0.35">
      <c r="K241">
        <v>13.661164359774075</v>
      </c>
      <c r="L241">
        <v>-8.7122128206904126</v>
      </c>
      <c r="M241">
        <v>2.5293405467323828</v>
      </c>
      <c r="O241">
        <f>I206</f>
        <v>0.11455990119885169</v>
      </c>
      <c r="P241" t="s">
        <v>212</v>
      </c>
    </row>
    <row r="242" spans="9:18" x14ac:dyDescent="0.35">
      <c r="K242">
        <v>-8.7122128206904126</v>
      </c>
      <c r="L242">
        <v>13.661164359774075</v>
      </c>
      <c r="M242">
        <v>-8.7122128206904126</v>
      </c>
      <c r="O242">
        <f>J206</f>
        <v>0.87618222878621843</v>
      </c>
      <c r="P242" t="s">
        <v>234</v>
      </c>
    </row>
    <row r="243" spans="9:18" x14ac:dyDescent="0.35">
      <c r="K243">
        <v>2.5293405467323828</v>
      </c>
      <c r="L243">
        <v>-8.7122128206904126</v>
      </c>
      <c r="M243">
        <v>13.661164359774075</v>
      </c>
      <c r="O243" s="4" t="s">
        <v>216</v>
      </c>
    </row>
    <row r="244" spans="9:18" x14ac:dyDescent="0.35">
      <c r="K244" s="4" t="s">
        <v>218</v>
      </c>
      <c r="L244" s="4"/>
      <c r="O244">
        <f t="array" ref="O244:O246">MMULT(K245:M247,O240:O242)</f>
        <v>-0.10307310756958774</v>
      </c>
    </row>
    <row r="245" spans="9:18" x14ac:dyDescent="0.35">
      <c r="K245">
        <v>0.14337391387872403</v>
      </c>
      <c r="L245">
        <v>0.12557991805370675</v>
      </c>
      <c r="M245">
        <v>5.3541374593613217E-2</v>
      </c>
      <c r="O245">
        <v>-7.2053691026372213E-3</v>
      </c>
    </row>
    <row r="246" spans="9:18" x14ac:dyDescent="0.35">
      <c r="K246">
        <v>0.12557991805370675</v>
      </c>
      <c r="L246">
        <v>0.23337380769425392</v>
      </c>
      <c r="M246">
        <v>0.12557991805370675</v>
      </c>
      <c r="O246">
        <v>7.8625399832583986E-2</v>
      </c>
    </row>
    <row r="247" spans="9:18" x14ac:dyDescent="0.35">
      <c r="K247">
        <v>5.3541374593613196E-2</v>
      </c>
      <c r="L247">
        <v>0.12557991805370675</v>
      </c>
      <c r="M247">
        <v>0.14337391387872403</v>
      </c>
    </row>
    <row r="248" spans="9:18" x14ac:dyDescent="0.35">
      <c r="K248" s="4" t="s">
        <v>219</v>
      </c>
      <c r="L248" s="4"/>
      <c r="M248" s="4"/>
    </row>
    <row r="249" spans="9:18" x14ac:dyDescent="0.35">
      <c r="K249">
        <v>23.194862000000001</v>
      </c>
    </row>
    <row r="250" spans="9:18" x14ac:dyDescent="0.35">
      <c r="I250" s="4" t="s">
        <v>231</v>
      </c>
      <c r="J250" s="4"/>
      <c r="K250">
        <v>6.4704939999999986</v>
      </c>
      <c r="M250" s="4" t="s">
        <v>228</v>
      </c>
      <c r="N250" s="4"/>
      <c r="O250">
        <f>K250*O246</f>
        <v>0.5087451778643356</v>
      </c>
    </row>
    <row r="251" spans="9:18" x14ac:dyDescent="0.35">
      <c r="K251">
        <v>-1.540576999999999</v>
      </c>
      <c r="O251">
        <f>K251*O245</f>
        <v>1.1100425916033534E-2</v>
      </c>
      <c r="Q251" s="4" t="s">
        <v>224</v>
      </c>
    </row>
    <row r="252" spans="9:18" x14ac:dyDescent="0.35">
      <c r="K252">
        <v>-4.9299169999999997</v>
      </c>
      <c r="O252">
        <f>K252*O244</f>
        <v>0.50814186525013927</v>
      </c>
      <c r="Q252" s="4" t="s">
        <v>229</v>
      </c>
      <c r="R252" s="4"/>
    </row>
    <row r="253" spans="9:18" x14ac:dyDescent="0.35">
      <c r="M253" s="4" t="s">
        <v>222</v>
      </c>
      <c r="O253">
        <f>O250+O251+O252+K249</f>
        <v>24.222849469030511</v>
      </c>
      <c r="Q253">
        <f t="array" ref="Q253">E206-MMULT(TRANSPOSE(O240:O242),O244:O246)</f>
        <v>13.474931098751037</v>
      </c>
    </row>
    <row r="254" spans="9:18" x14ac:dyDescent="0.35">
      <c r="M254" s="4" t="s">
        <v>223</v>
      </c>
      <c r="O254">
        <f>O253+1.96</f>
        <v>26.182849469030511</v>
      </c>
      <c r="Q254" s="4" t="s">
        <v>225</v>
      </c>
      <c r="R254" s="4"/>
    </row>
    <row r="255" spans="9:18" x14ac:dyDescent="0.35">
      <c r="O255">
        <f>O253-1.96</f>
        <v>22.26284946903051</v>
      </c>
      <c r="Q255">
        <f>ABS(O253-O256)/O256</f>
        <v>0.24656101147043491</v>
      </c>
    </row>
    <row r="256" spans="9:18" x14ac:dyDescent="0.35">
      <c r="M256" s="4" t="s">
        <v>232</v>
      </c>
      <c r="N256" s="4"/>
      <c r="O256">
        <f>B205</f>
        <v>19.431740000000001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</dc:creator>
  <cp:lastModifiedBy>Milena</cp:lastModifiedBy>
  <dcterms:created xsi:type="dcterms:W3CDTF">2019-11-18T16:52:54Z</dcterms:created>
  <dcterms:modified xsi:type="dcterms:W3CDTF">2019-11-26T11:22:24Z</dcterms:modified>
</cp:coreProperties>
</file>