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oM" sheetId="1" r:id="rId1"/>
    <sheet name="DNF" sheetId="2" r:id="rId2"/>
    <sheet name="Costs" sheetId="3" r:id="rId3"/>
    <sheet name="Costs (DNF)" sheetId="4" r:id="rId4"/>
    <sheet name="Colors" sheetId="5" r:id="rId5"/>
  </sheets>
  <definedNames>
    <definedName name="BoardQty" localSheetId="3">'Costs (DNF)'!$H$2</definedName>
    <definedName name="BoardQty" localSheetId="2">'Costs'!$H$2</definedName>
    <definedName name="_xlnm.Print_Titles" localSheetId="0">BoM!$9:$9</definedName>
    <definedName name="_xlnm.Print_Titles" localSheetId="1">DNF!$9:$9</definedName>
    <definedName name="TotalCost" localSheetId="3">'Costs (DNF)'!$H$4</definedName>
    <definedName name="TotalCost" localSheetId="2">'Costs'!$H$4</definedName>
  </definedNames>
  <calcPr calcId="124519" fullCalcOnLoad="1"/>
</workbook>
</file>

<file path=xl/comments1.xml><?xml version="1.0" encoding="utf-8"?>
<comments xmlns="http://schemas.openxmlformats.org/spreadsheetml/2006/main">
  <authors>
    <author/>
  </authors>
  <commentList>
    <comment ref="G4" authorId="0">
      <text>
        <r>
          <rPr>
            <sz val="8"/>
            <color indexed="81"/>
            <rFont val="Tahoma"/>
            <family val="2"/>
          </rPr>
          <t>Use the minimum extend price across distributors not taking account available quantities.</t>
        </r>
      </text>
    </comment>
    <comment ref="A9" authorId="0">
      <text>
        <r>
          <rPr>
            <sz val="8"/>
            <color indexed="81"/>
            <rFont val="Tahoma"/>
            <family val="2"/>
          </rPr>
          <t>Schematic identifier for each part.</t>
        </r>
      </text>
    </comment>
    <comment ref="B9" authorId="0">
      <text>
        <r>
          <rPr>
            <sz val="8"/>
            <color indexed="81"/>
            <rFont val="Tahoma"/>
            <family val="2"/>
          </rPr>
          <t>Value of each part.</t>
        </r>
      </text>
    </comment>
    <comment ref="C9" authorId="0">
      <text>
        <r>
          <rPr>
            <sz val="8"/>
            <color indexed="81"/>
            <rFont val="Tahoma"/>
            <family val="2"/>
          </rPr>
          <t>Description of each part.</t>
        </r>
      </text>
    </comment>
    <comment ref="D9" authorId="0">
      <text>
        <r>
          <rPr>
            <sz val="8"/>
            <color indexed="81"/>
            <rFont val="Tahoma"/>
            <family val="2"/>
          </rPr>
          <t>PCB footprint for each part.</t>
        </r>
      </text>
    </comment>
    <comment ref="E9" authorId="0">
      <text>
        <r>
          <rPr>
            <sz val="8"/>
            <color indexed="81"/>
            <rFont val="Tahoma"/>
            <family val="2"/>
          </rPr>
          <t>Manufacturer number for each part and link to it's datasheet (Ctrl-click).
Purple -&gt; Obsolete part detected by one of the distributors.</t>
        </r>
      </text>
    </comment>
    <comment ref="F9" authorId="0">
      <text>
        <r>
          <rPr>
            <sz val="8"/>
            <color indexed="81"/>
            <rFont val="Tahoma"/>
            <family val="2"/>
          </rPr>
          <t>Total number of each part needed.
Gray -&gt; No manf# provided.
Red -&gt; No parts available.
Orange -&gt; Not enough parts available.
Yellow -&gt; Parts available, but haven't purchased enough.</t>
        </r>
      </text>
    </comment>
    <comment ref="G9" authorId="0">
      <text>
        <r>
          <rPr>
            <sz val="8"/>
            <color indexed="81"/>
            <rFont val="Tahoma"/>
            <family val="2"/>
          </rPr>
          <t>Minimum unit price for each part across all distributors.</t>
        </r>
      </text>
    </comment>
    <comment ref="H9" authorId="0">
      <text>
        <r>
          <rPr>
            <sz val="8"/>
            <color indexed="81"/>
            <rFont val="Tahoma"/>
            <family val="2"/>
          </rPr>
          <t>Minimum extended price for each part across all distributors.</t>
        </r>
      </text>
    </comment>
  </commentList>
</comments>
</file>

<file path=xl/comments2.xml><?xml version="1.0" encoding="utf-8"?>
<comments xmlns="http://schemas.openxmlformats.org/spreadsheetml/2006/main">
  <authors>
    <author/>
  </authors>
  <commentList>
    <comment ref="G4" authorId="0">
      <text>
        <r>
          <rPr>
            <sz val="8"/>
            <color indexed="81"/>
            <rFont val="Tahoma"/>
            <family val="2"/>
          </rPr>
          <t>Use the minimum extend price across distributors not taking account available quantities.</t>
        </r>
      </text>
    </comment>
    <comment ref="A9" authorId="0">
      <text>
        <r>
          <rPr>
            <sz val="8"/>
            <color indexed="81"/>
            <rFont val="Tahoma"/>
            <family val="2"/>
          </rPr>
          <t>Schematic identifier for each part.</t>
        </r>
      </text>
    </comment>
    <comment ref="B9" authorId="0">
      <text>
        <r>
          <rPr>
            <sz val="8"/>
            <color indexed="81"/>
            <rFont val="Tahoma"/>
            <family val="2"/>
          </rPr>
          <t>Value of each part.</t>
        </r>
      </text>
    </comment>
    <comment ref="C9" authorId="0">
      <text>
        <r>
          <rPr>
            <sz val="8"/>
            <color indexed="81"/>
            <rFont val="Tahoma"/>
            <family val="2"/>
          </rPr>
          <t>Description of each part.</t>
        </r>
      </text>
    </comment>
    <comment ref="D9" authorId="0">
      <text>
        <r>
          <rPr>
            <sz val="8"/>
            <color indexed="81"/>
            <rFont val="Tahoma"/>
            <family val="2"/>
          </rPr>
          <t>PCB footprint for each part.</t>
        </r>
      </text>
    </comment>
    <comment ref="E9" authorId="0">
      <text>
        <r>
          <rPr>
            <sz val="8"/>
            <color indexed="81"/>
            <rFont val="Tahoma"/>
            <family val="2"/>
          </rPr>
          <t>Manufacturer number for each part and link to it's datasheet (Ctrl-click).
Purple -&gt; Obsolete part detected by one of the distributors.</t>
        </r>
      </text>
    </comment>
    <comment ref="F9" authorId="0">
      <text>
        <r>
          <rPr>
            <sz val="8"/>
            <color indexed="81"/>
            <rFont val="Tahoma"/>
            <family val="2"/>
          </rPr>
          <t>Total number of each part needed.
Gray -&gt; No manf# provided.
Red -&gt; No parts available.
Orange -&gt; Not enough parts available.
Yellow -&gt; Parts available, but haven't purchased enough.</t>
        </r>
      </text>
    </comment>
    <comment ref="G9" authorId="0">
      <text>
        <r>
          <rPr>
            <sz val="8"/>
            <color indexed="81"/>
            <rFont val="Tahoma"/>
            <family val="2"/>
          </rPr>
          <t>Minimum unit price for each part across all distributors.</t>
        </r>
      </text>
    </comment>
    <comment ref="H9" authorId="0">
      <text>
        <r>
          <rPr>
            <sz val="8"/>
            <color indexed="81"/>
            <rFont val="Tahoma"/>
            <family val="2"/>
          </rPr>
          <t>Minimum extended price for each part across all distributors.</t>
        </r>
      </text>
    </comment>
  </commentList>
</comments>
</file>

<file path=xl/sharedStrings.xml><?xml version="1.0" encoding="utf-8"?>
<sst xmlns="http://schemas.openxmlformats.org/spreadsheetml/2006/main" count="232" uniqueCount="100">
  <si>
    <t>Row</t>
  </si>
  <si>
    <t>Description</t>
  </si>
  <si>
    <t>Part</t>
  </si>
  <si>
    <t>References</t>
  </si>
  <si>
    <t>Value</t>
  </si>
  <si>
    <t>Footprint</t>
  </si>
  <si>
    <t>Quantity Per PCB</t>
  </si>
  <si>
    <t>Status</t>
  </si>
  <si>
    <t>Datasheet</t>
  </si>
  <si>
    <t>Supplier</t>
  </si>
  <si>
    <t>1</t>
  </si>
  <si>
    <t/>
  </si>
  <si>
    <t>C</t>
  </si>
  <si>
    <t>C1 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t>
  </si>
  <si>
    <t>1uF</t>
  </si>
  <si>
    <t>C_0402_1005Metric</t>
  </si>
  <si>
    <t>98</t>
  </si>
  <si>
    <t xml:space="preserve"> </t>
  </si>
  <si>
    <t>https://media.digikey.com/pdf/Data%20Sheets/Samsung%20PDFs/CL_Series_MLCC_ds.pdf</t>
  </si>
  <si>
    <t>https://www.digikey.ch/de/products/detail/samsung-electro-mechanics/CL05A105KP5NNNC/3886734</t>
  </si>
  <si>
    <t>2</t>
  </si>
  <si>
    <t>SK6812</t>
  </si>
  <si>
    <t>D1 D2 D3 D4 D5 D6 D7 D8 D9 D10 D11 D12 D13 D14 D15 D16 D17 D18 D19 D20 D21 D22 D23 D24 D25 D26 D27 D28 D29 D30 D31 D32 D33 D34 D35 D36 D37 D38 D39 D40 D41 D42 D43 D44 D45 D46 D47 D48 D49 D50 D51 D52 D53 D54 D55 D56 D57 D58 D59 D60 D61 D62 D63 D64 D65 D66 D67 D68 D69 D70 D71 D72 D73 D74 D75 D76 D77 D78 D79 D80 D81 D82 D83 D84 D85 D86 D87 D88 D89 D90 D91 D92 D93 D94 D95 D96 D97 D98</t>
  </si>
  <si>
    <t>SK6812_EC15</t>
  </si>
  <si>
    <t>LED_SK6812_EC15_1.5x1.5mm</t>
  </si>
  <si>
    <t>https://mm.digikey.com/Volume0/opasdata/d220001/medias/docus/2384/CL05A105KP5NNN_Specsheet%20(1).pdf</t>
  </si>
  <si>
    <t>https://www.digikey.ch/en/products/detail/adafruit-industries-llc/4492/11569136</t>
  </si>
  <si>
    <t>3</t>
  </si>
  <si>
    <t>Conn_01x03_Pin</t>
  </si>
  <si>
    <t>J1</t>
  </si>
  <si>
    <t>LED-IN</t>
  </si>
  <si>
    <t>JST_PH_B3B-PH-SM4-TB_1x03-1MP_P2.00mm_Vertical</t>
  </si>
  <si>
    <t>~</t>
  </si>
  <si>
    <t>4</t>
  </si>
  <si>
    <t>Conn_01x04_Pin</t>
  </si>
  <si>
    <t>J3</t>
  </si>
  <si>
    <t>OLED</t>
  </si>
  <si>
    <t>JST_PH_B4B-PH-SM4-TB_1x04-1MP_P2.00mm_Vertical</t>
  </si>
  <si>
    <t>5</t>
  </si>
  <si>
    <t>R</t>
  </si>
  <si>
    <t>R1</t>
  </si>
  <si>
    <t>330</t>
  </si>
  <si>
    <t>R_0402_1005Metric</t>
  </si>
  <si>
    <t>https://www.passivecomponent.com/wp-content/uploads/chipR/ASC_WR.pdf</t>
  </si>
  <si>
    <t>https://www.digikey.ch/en/products/detail/walsin-technology-corporation/WR04X3300FTL/13239224</t>
  </si>
  <si>
    <t>6</t>
  </si>
  <si>
    <t>U1 U2</t>
  </si>
  <si>
    <t>OLED_128x128</t>
  </si>
  <si>
    <t>KiBot Bill of Materials</t>
  </si>
  <si>
    <t>Schematic:</t>
  </si>
  <si>
    <t>pedalboard-display</t>
  </si>
  <si>
    <t>Variant:</t>
  </si>
  <si>
    <t>default</t>
  </si>
  <si>
    <t>Revision:</t>
  </si>
  <si>
    <t>0.0.0-RC1</t>
  </si>
  <si>
    <t>Date:</t>
  </si>
  <si>
    <t>2024-10-05</t>
  </si>
  <si>
    <t>KiCad Version:</t>
  </si>
  <si>
    <t>8.0.4+1</t>
  </si>
  <si>
    <t>Component Groups:</t>
  </si>
  <si>
    <t>Component Count:</t>
  </si>
  <si>
    <t>204 (202 SMD/ 2 THT)</t>
  </si>
  <si>
    <t>Fitted Components:</t>
  </si>
  <si>
    <t>201 (199 SMD/ 2 THT)</t>
  </si>
  <si>
    <t>Number of PCBs:</t>
  </si>
  <si>
    <t>Total Components:</t>
  </si>
  <si>
    <t>J2</t>
  </si>
  <si>
    <t>LED-OUT</t>
  </si>
  <si>
    <t xml:space="preserve"> (DNF)</t>
  </si>
  <si>
    <t>R2 R3</t>
  </si>
  <si>
    <t>3K3</t>
  </si>
  <si>
    <t>R_0805_2012Metric</t>
  </si>
  <si>
    <t>Global Part Info</t>
  </si>
  <si>
    <t>Manf#</t>
  </si>
  <si>
    <t>Build Quantity</t>
  </si>
  <si>
    <t>Unit$</t>
  </si>
  <si>
    <t>Ext$</t>
  </si>
  <si>
    <t>Generic connector, single row, 01x04, script generated</t>
  </si>
  <si>
    <t>Board Qty:</t>
  </si>
  <si>
    <t>Total Cost:</t>
  </si>
  <si>
    <t>Unit Cost:</t>
  </si>
  <si>
    <t>Created:</t>
  </si>
  <si>
    <t>2024-10-15 13:58:12</t>
  </si>
  <si>
    <t>KiCost® v1.1.19 + KiBot v1.8.1</t>
  </si>
  <si>
    <t>Resistor</t>
  </si>
  <si>
    <t>Columns colors</t>
  </si>
  <si>
    <t>KiCad Fields (default)</t>
  </si>
  <si>
    <t>Generated Fields</t>
  </si>
  <si>
    <t>User Fields</t>
  </si>
  <si>
    <t>Empty Fields</t>
  </si>
  <si>
    <t>Costs sheet colors</t>
  </si>
  <si>
    <t>Best price</t>
  </si>
  <si>
    <t>No manufacturer or distributor code</t>
  </si>
  <si>
    <t>Not available</t>
  </si>
  <si>
    <t>Purchase quantity is more than what is available</t>
  </si>
  <si>
    <t>Minimum order quantity not respected</t>
  </si>
  <si>
    <t>Total available part quantity is less than needed</t>
  </si>
  <si>
    <t>Total purchased part quantity is less than needed</t>
  </si>
  <si>
    <t>This part is obsolete</t>
  </si>
  <si>
    <t>This part is listed but is not normally stocked</t>
  </si>
</sst>
</file>

<file path=xl/styles.xml><?xml version="1.0" encoding="utf-8"?>
<styleSheet xmlns="http://schemas.openxmlformats.org/spreadsheetml/2006/main">
  <numFmts count="1">
    <numFmt numFmtId="164" formatCode="$#,##0.00"/>
    <numFmt numFmtId="164" formatCode="$#,##0.00"/>
    <numFmt numFmtId="164" formatCode="$#,##0.00"/>
  </numFmts>
  <fonts count="14">
    <font>
      <sz val="11"/>
      <color theme="1"/>
      <name val="Calibri"/>
      <family val="2"/>
      <scheme val="minor"/>
    </font>
    <font>
      <b/>
      <sz val="24"/>
      <color theme="1"/>
      <name val="Arial"/>
      <family val="2"/>
    </font>
    <font>
      <b/>
      <sz val="11"/>
      <color theme="1"/>
      <name val="Calibri"/>
      <family val="2"/>
      <scheme val="minor"/>
    </font>
    <font>
      <b/>
      <sz val="11"/>
      <color rgb="FFFFFFFF"/>
      <name val="Calibri"/>
      <family val="2"/>
      <scheme val="minor"/>
    </font>
    <font>
      <b/>
      <sz val="13"/>
      <color theme="1"/>
      <name val="Calibri"/>
      <family val="2"/>
      <scheme val="minor"/>
    </font>
    <font>
      <b/>
      <sz val="13"/>
      <color rgb="FF008000"/>
      <name val="Calibri"/>
      <family val="2"/>
      <scheme val="minor"/>
    </font>
    <font>
      <b/>
      <sz val="13"/>
      <color rgb="FFFF0000"/>
      <name val="Calibri"/>
      <family val="2"/>
      <scheme val="minor"/>
    </font>
    <font>
      <b/>
      <sz val="12"/>
      <color rgb="FFFFFFFF"/>
      <name val="Calibri"/>
      <family val="2"/>
      <scheme val="minor"/>
    </font>
    <font>
      <b/>
      <sz val="11"/>
      <color rgb="FFFFFFFF"/>
      <name val="Calibri"/>
      <family val="2"/>
      <scheme val="minor"/>
    </font>
    <font>
      <sz val="8"/>
      <color theme="1"/>
      <name val="Calibri"/>
      <family val="2"/>
      <scheme val="minor"/>
    </font>
    <font>
      <sz val="11"/>
      <color rgb="FFFFFFFF"/>
      <name val="Calibri"/>
      <family val="2"/>
      <scheme val="minor"/>
    </font>
    <font>
      <sz val="11"/>
      <color rgb="FF000000"/>
      <name val="Calibri"/>
      <family val="2"/>
      <scheme val="minor"/>
    </font>
    <font>
      <sz val="11"/>
      <color rgb="FF909090"/>
      <name val="Calibri"/>
      <family val="2"/>
      <scheme val="minor"/>
    </font>
    <font>
      <sz val="8"/>
      <color indexed="81"/>
      <name val="Tahoma"/>
      <family val="2"/>
    </font>
  </fonts>
  <fills count="19">
    <fill>
      <patternFill patternType="none"/>
    </fill>
    <fill>
      <patternFill patternType="gray125"/>
    </fill>
    <fill>
      <patternFill patternType="solid">
        <fgColor rgb="FF009879"/>
        <bgColor indexed="64"/>
      </patternFill>
    </fill>
    <fill>
      <patternFill patternType="solid">
        <fgColor rgb="FFE6FFEE"/>
        <bgColor indexed="64"/>
      </patternFill>
    </fill>
    <fill>
      <patternFill patternType="solid">
        <fgColor rgb="FFFF8080"/>
        <bgColor indexed="64"/>
      </patternFill>
    </fill>
    <fill>
      <patternFill patternType="solid">
        <fgColor rgb="FFFFE6B3"/>
        <bgColor indexed="64"/>
      </patternFill>
    </fill>
    <fill>
      <patternFill patternType="solid">
        <fgColor rgb="FFE6F9FF"/>
        <bgColor indexed="64"/>
      </patternFill>
    </fill>
    <fill>
      <patternFill patternType="solid">
        <fgColor rgb="FFF0FFF4"/>
        <bgColor indexed="64"/>
      </patternFill>
    </fill>
    <fill>
      <patternFill patternType="solid">
        <fgColor rgb="FFFF8A8A"/>
        <bgColor indexed="64"/>
      </patternFill>
    </fill>
    <fill>
      <patternFill patternType="solid">
        <fgColor rgb="FFFFF0BD"/>
        <bgColor indexed="64"/>
      </patternFill>
    </fill>
    <fill>
      <patternFill patternType="solid">
        <fgColor rgb="FFF0FFFF"/>
        <bgColor indexed="64"/>
      </patternFill>
    </fill>
    <fill>
      <patternFill patternType="solid">
        <fgColor rgb="FF80FF80"/>
        <bgColor indexed="64"/>
      </patternFill>
    </fill>
    <fill>
      <patternFill patternType="solid">
        <fgColor rgb="FFAAAAAA"/>
        <bgColor indexed="64"/>
      </patternFill>
    </fill>
    <fill>
      <patternFill patternType="solid">
        <fgColor rgb="FFFF0000"/>
        <bgColor indexed="64"/>
      </patternFill>
    </fill>
    <fill>
      <patternFill patternType="solid">
        <fgColor rgb="FFFF4040"/>
        <bgColor indexed="64"/>
      </patternFill>
    </fill>
    <fill>
      <patternFill patternType="solid">
        <fgColor rgb="FFFF6060"/>
        <bgColor indexed="64"/>
      </patternFill>
    </fill>
    <fill>
      <patternFill patternType="solid">
        <fgColor rgb="FFFF9900"/>
        <bgColor indexed="64"/>
      </patternFill>
    </fill>
    <fill>
      <patternFill patternType="solid">
        <fgColor rgb="FFFFFF00"/>
        <bgColor indexed="64"/>
      </patternFill>
    </fill>
    <fill>
      <patternFill patternType="solid">
        <fgColor rgb="FFC000C0"/>
        <bgColor indexed="64"/>
      </patternFill>
    </fill>
  </fills>
  <borders count="1">
    <border>
      <left/>
      <right/>
      <top/>
      <bottom/>
      <diagonal/>
    </border>
  </borders>
  <cellStyleXfs count="1">
    <xf numFmtId="0" fontId="0" fillId="0" borderId="0"/>
  </cellStyleXfs>
  <cellXfs count="33">
    <xf numFmtId="0" fontId="0" fillId="0" borderId="0" xfId="0"/>
    <xf numFmtId="0" fontId="1" fillId="0" borderId="0" xfId="0" applyFont="1" applyAlignment="1">
      <alignment horizontal="left" vertical="center" wrapText="1"/>
    </xf>
    <xf numFmtId="0" fontId="2" fillId="0" borderId="0" xfId="0" applyFont="1" applyAlignment="1">
      <alignment horizontal="left" vertical="center" wrapText="1"/>
    </xf>
    <xf numFmtId="0" fontId="0" fillId="0" borderId="0" xfId="0" applyAlignment="1">
      <alignment horizontal="left"/>
    </xf>
    <xf numFmtId="0" fontId="3" fillId="2" borderId="0" xfId="0" applyFont="1" applyFill="1" applyAlignment="1">
      <alignment horizontal="centerContinuous" vertical="center" wrapText="1"/>
    </xf>
    <xf numFmtId="0" fontId="0" fillId="3" borderId="0" xfId="0" applyFill="1" applyAlignment="1">
      <alignment horizontal="centerContinuous" vertical="center" wrapText="1"/>
    </xf>
    <xf numFmtId="0" fontId="0" fillId="4" borderId="0" xfId="0" applyFill="1" applyAlignment="1">
      <alignment horizontal="centerContinuous" vertical="center" wrapText="1"/>
    </xf>
    <xf numFmtId="0" fontId="0" fillId="5" borderId="0" xfId="0" applyFill="1" applyAlignment="1">
      <alignment horizontal="centerContinuous" vertical="center" wrapText="1"/>
    </xf>
    <xf numFmtId="0" fontId="0" fillId="6" borderId="0" xfId="0" applyFill="1" applyAlignment="1">
      <alignment horizontal="centerContinuous" vertical="center" wrapText="1"/>
    </xf>
    <xf numFmtId="0" fontId="0" fillId="7" borderId="0" xfId="0" applyFill="1" applyAlignment="1">
      <alignment horizontal="centerContinuous" vertical="center" wrapText="1"/>
    </xf>
    <xf numFmtId="0" fontId="0" fillId="8" borderId="0" xfId="0" applyFill="1" applyAlignment="1">
      <alignment horizontal="centerContinuous" vertical="center" wrapText="1"/>
    </xf>
    <xf numFmtId="0" fontId="0" fillId="9" borderId="0" xfId="0" applyFill="1" applyAlignment="1">
      <alignment horizontal="centerContinuous" vertical="center" wrapText="1"/>
    </xf>
    <xf numFmtId="0" fontId="0" fillId="10" borderId="0" xfId="0" applyFill="1" applyAlignment="1">
      <alignment horizontal="centerContinuous" vertical="center" wrapText="1"/>
    </xf>
    <xf numFmtId="0" fontId="4" fillId="0" borderId="0" xfId="0" applyFont="1" applyAlignment="1">
      <alignment horizontal="right"/>
    </xf>
    <xf numFmtId="0" fontId="4" fillId="0" borderId="0" xfId="0" applyFont="1" applyAlignment="1">
      <alignment horizontal="right" vertical="center"/>
    </xf>
    <xf numFmtId="164" fontId="5" fillId="0" borderId="0" xfId="0" applyNumberFormat="1" applyFont="1" applyAlignment="1">
      <alignment vertical="center"/>
    </xf>
    <xf numFmtId="164" fontId="6" fillId="0" borderId="0" xfId="0" applyNumberFormat="1" applyFont="1" applyAlignment="1">
      <alignment vertical="center"/>
    </xf>
    <xf numFmtId="0" fontId="7" fillId="2" borderId="0" xfId="0" applyFont="1" applyFill="1" applyAlignment="1">
      <alignment horizontal="center" vertical="center"/>
    </xf>
    <xf numFmtId="0" fontId="8" fillId="2" borderId="0" xfId="0" applyFont="1" applyFill="1" applyAlignment="1">
      <alignment horizontal="center" vertical="top" wrapText="1"/>
    </xf>
    <xf numFmtId="0" fontId="0" fillId="0" borderId="0" xfId="0" applyAlignment="1">
      <alignment vertical="center" wrapText="1"/>
    </xf>
    <xf numFmtId="164" fontId="0" fillId="0" borderId="0" xfId="0" applyNumberFormat="1" applyAlignment="1">
      <alignment vertical="center"/>
    </xf>
    <xf numFmtId="0" fontId="2" fillId="0" borderId="0" xfId="0" applyFont="1" applyAlignment="1">
      <alignment horizontal="right" vertical="center"/>
    </xf>
    <xf numFmtId="0" fontId="0" fillId="0" borderId="0" xfId="0" applyAlignment="1">
      <alignment horizontal="left" vertical="center"/>
    </xf>
    <xf numFmtId="0" fontId="9" fillId="0" borderId="0" xfId="0" applyFont="1" applyAlignment="1">
      <alignment horizontal="left" vertical="center"/>
    </xf>
    <xf numFmtId="0" fontId="0" fillId="11" borderId="0" xfId="0" applyFill="1"/>
    <xf numFmtId="0" fontId="0" fillId="12" borderId="0" xfId="0" applyFill="1"/>
    <xf numFmtId="0" fontId="10" fillId="13" borderId="0" xfId="0" applyFont="1" applyFill="1"/>
    <xf numFmtId="0" fontId="10" fillId="14" borderId="0" xfId="0" applyFont="1" applyFill="1"/>
    <xf numFmtId="0" fontId="0" fillId="15" borderId="0" xfId="0" applyFill="1"/>
    <xf numFmtId="0" fontId="11" fillId="16" borderId="0" xfId="0" applyFont="1" applyFill="1"/>
    <xf numFmtId="0" fontId="0" fillId="17" borderId="0" xfId="0" applyFill="1"/>
    <xf numFmtId="0" fontId="0" fillId="18" borderId="0" xfId="0" applyFill="1" applyAlignment="1">
      <alignment vertical="center" wrapText="1"/>
    </xf>
    <xf numFmtId="0" fontId="12" fillId="0" borderId="0" xfId="0" applyFont="1" applyAlignment="1">
      <alignment horizontal="right" vertical="center"/>
    </xf>
  </cellXfs>
  <cellStyles count="1">
    <cellStyle name="Normal" xfId="0" builtinId="0"/>
  </cellStyles>
  <dxfs count="1">
    <dxf>
      <fill>
        <patternFill>
          <bgColor rgb="FFAAAAAA"/>
        </patternFill>
      </fill>
    </dxf>
  </dxfs>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16584</xdr:colOff>
      <xdr:row>5</xdr:row>
      <xdr:rowOff>123779</xdr:rowOff>
    </xdr:to>
    <xdr:pic>
      <xdr:nvPicPr>
        <xdr:cNvPr id="2" name="Picture 1">
          <a:extLst>
            <a:ext uri="{FF2B5EF4-FFF2-40B4-BE49-F238E27FC236}">
              <a16:creationId xmlns:a16="http://schemas.microsoft.com/office/drawing/2014/main" id="{00000000-0008-0000-0000-000002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tretch>
          <a:fillRect/>
        </a:stretch>
      </xdr:blipFill>
      <xdr:spPr>
        <a:xfrm>
          <a:off x="0" y="0"/>
          <a:ext cx="2378784" cy="128582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16584</xdr:colOff>
      <xdr:row>5</xdr:row>
      <xdr:rowOff>123779</xdr:rowOff>
    </xdr:to>
    <xdr:pic>
      <xdr:nvPicPr>
        <xdr:cNvPr id="2" name="Picture 1">
          <a:extLst>
            <a:ext uri="{FF2B5EF4-FFF2-40B4-BE49-F238E27FC236}">
              <a16:creationId xmlns:a16="http://schemas.microsoft.com/office/drawing/2014/main" id="{00000000-0008-0000-0000-000002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tretch>
          <a:fillRect/>
        </a:stretch>
      </xdr:blipFill>
      <xdr:spPr>
        <a:xfrm>
          <a:off x="0" y="0"/>
          <a:ext cx="2378784" cy="1285829"/>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2378784</xdr:colOff>
      <xdr:row>5</xdr:row>
      <xdr:rowOff>123779</xdr:rowOff>
    </xdr:to>
    <xdr:pic>
      <xdr:nvPicPr>
        <xdr:cNvPr id="2" name="Picture 1">
          <a:extLst>
            <a:ext uri="{FF2B5EF4-FFF2-40B4-BE49-F238E27FC236}">
              <a16:creationId xmlns:a16="http://schemas.microsoft.com/office/drawing/2014/main" id="{00000000-0008-0000-0000-000002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tretch>
          <a:fillRect/>
        </a:stretch>
      </xdr:blipFill>
      <xdr:spPr>
        <a:xfrm>
          <a:off x="0" y="0"/>
          <a:ext cx="2378784" cy="1285829"/>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950034</xdr:colOff>
      <xdr:row>5</xdr:row>
      <xdr:rowOff>123779</xdr:rowOff>
    </xdr:to>
    <xdr:pic>
      <xdr:nvPicPr>
        <xdr:cNvPr id="2" name="Picture 1">
          <a:extLst>
            <a:ext uri="{FF2B5EF4-FFF2-40B4-BE49-F238E27FC236}">
              <a16:creationId xmlns:a16="http://schemas.microsoft.com/office/drawing/2014/main" id="{00000000-0008-0000-0000-000002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tretch>
          <a:fillRect/>
        </a:stretch>
      </xdr:blipFill>
      <xdr:spPr>
        <a:xfrm>
          <a:off x="0" y="0"/>
          <a:ext cx="2378784" cy="128582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media.digikey.com/pdf/Data%20Sheets/Samsung%20PDFs/CL_Series_MLCC_ds.pdf" TargetMode="External"/><Relationship Id="rId2" Type="http://schemas.openxmlformats.org/officeDocument/2006/relationships/hyperlink" Target="https://mm.digikey.com/Volume0/opasdata/d220001/medias/docus/2384/CL05A105KP5NNN_Specsheet%20(1).pdf" TargetMode="External"/><Relationship Id="rId3" Type="http://schemas.openxmlformats.org/officeDocument/2006/relationships/hyperlink" Target="https://www.passivecomponent.com/wp-content/uploads/chipR/ASC_WR.pdf" TargetMode="External"/><Relationship Id="rId4" Type="http://schemas.openxmlformats.org/officeDocument/2006/relationships/drawing" Target="../drawings/drawing3.xml"/><Relationship Id="rId5" Type="http://schemas.openxmlformats.org/officeDocument/2006/relationships/vmlDrawing" Target="../drawings/vmlDrawing1.vml"/><Relationship Id="rId6" Type="http://schemas.openxmlformats.org/officeDocument/2006/relationships/comments" Target="../comments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 Id="rId2" Type="http://schemas.openxmlformats.org/officeDocument/2006/relationships/vmlDrawing" Target="../drawings/vmlDrawing2.vml"/><Relationship Id="rId3"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dimension ref="A1:J14"/>
  <sheetViews>
    <sheetView tabSelected="1" workbookViewId="0">
      <pane ySplit="8" topLeftCell="A9" activePane="bottomLeft" state="frozen"/>
      <selection pane="bottomLeft"/>
    </sheetView>
  </sheetViews>
  <sheetFormatPr defaultRowHeight="15"/>
  <cols>
    <col min="1" max="1" width="13.7109375" customWidth="1"/>
    <col min="2" max="2" width="21.7109375" customWidth="1"/>
    <col min="3" max="3" width="19.7109375" customWidth="1"/>
    <col min="4" max="4" width="60.7109375" customWidth="1"/>
    <col min="5" max="5" width="19.7109375" customWidth="1"/>
    <col min="6" max="6" width="51.7109375" customWidth="1"/>
    <col min="7" max="7" width="26.7109375" customWidth="1"/>
    <col min="8" max="8" width="16.7109375" customWidth="1"/>
    <col min="9" max="9" width="60.7109375" customWidth="1"/>
    <col min="10" max="10" width="60.7109375" customWidth="1"/>
  </cols>
  <sheetData>
    <row r="1" spans="1:10" ht="32" customHeight="1">
      <c r="C1" s="1" t="s">
        <v>48</v>
      </c>
      <c r="D1" s="1"/>
      <c r="E1" s="1"/>
      <c r="F1" s="1"/>
      <c r="G1" s="1"/>
      <c r="H1" s="1"/>
      <c r="I1" s="1"/>
      <c r="J1" s="1"/>
    </row>
    <row r="2" spans="1:10">
      <c r="C2" s="2" t="s">
        <v>49</v>
      </c>
      <c r="D2" s="3" t="s">
        <v>50</v>
      </c>
      <c r="E2" s="2" t="s">
        <v>59</v>
      </c>
      <c r="F2" s="3">
        <v>8</v>
      </c>
    </row>
    <row r="3" spans="1:10">
      <c r="C3" s="2" t="s">
        <v>51</v>
      </c>
      <c r="D3" s="3" t="s">
        <v>52</v>
      </c>
      <c r="E3" s="2" t="s">
        <v>60</v>
      </c>
      <c r="F3" s="3" t="s">
        <v>61</v>
      </c>
    </row>
    <row r="4" spans="1:10">
      <c r="C4" s="2" t="s">
        <v>53</v>
      </c>
      <c r="D4" s="3" t="s">
        <v>54</v>
      </c>
      <c r="E4" s="2" t="s">
        <v>62</v>
      </c>
      <c r="F4" s="3" t="s">
        <v>63</v>
      </c>
    </row>
    <row r="5" spans="1:10">
      <c r="C5" s="2" t="s">
        <v>55</v>
      </c>
      <c r="D5" s="3" t="s">
        <v>56</v>
      </c>
      <c r="E5" s="2" t="s">
        <v>64</v>
      </c>
      <c r="F5" s="3">
        <v>1</v>
      </c>
    </row>
    <row r="6" spans="1:10">
      <c r="C6" s="2" t="s">
        <v>57</v>
      </c>
      <c r="D6" s="3" t="s">
        <v>58</v>
      </c>
      <c r="E6" s="2" t="s">
        <v>65</v>
      </c>
      <c r="F6" s="3">
        <v>201</v>
      </c>
    </row>
    <row r="8" spans="1:10">
      <c r="A8" s="4" t="s">
        <v>0</v>
      </c>
      <c r="B8" s="4" t="s">
        <v>1</v>
      </c>
      <c r="C8" s="4" t="s">
        <v>2</v>
      </c>
      <c r="D8" s="4" t="s">
        <v>3</v>
      </c>
      <c r="E8" s="4" t="s">
        <v>4</v>
      </c>
      <c r="F8" s="4" t="s">
        <v>5</v>
      </c>
      <c r="G8" s="4" t="s">
        <v>6</v>
      </c>
      <c r="H8" s="4" t="s">
        <v>7</v>
      </c>
      <c r="I8" s="4" t="s">
        <v>8</v>
      </c>
      <c r="J8" s="4" t="s">
        <v>9</v>
      </c>
    </row>
    <row r="9" spans="1:10" ht="105" customHeight="1">
      <c r="A9" s="5" t="s">
        <v>10</v>
      </c>
      <c r="B9" s="6" t="s">
        <v>11</v>
      </c>
      <c r="C9" s="7" t="s">
        <v>12</v>
      </c>
      <c r="D9" s="7" t="s">
        <v>13</v>
      </c>
      <c r="E9" s="7" t="s">
        <v>14</v>
      </c>
      <c r="F9" s="7" t="s">
        <v>15</v>
      </c>
      <c r="G9" s="5" t="s">
        <v>16</v>
      </c>
      <c r="H9" s="5" t="s">
        <v>17</v>
      </c>
      <c r="I9" s="7" t="s">
        <v>18</v>
      </c>
      <c r="J9" s="8" t="s">
        <v>19</v>
      </c>
    </row>
    <row r="10" spans="1:10" ht="105" customHeight="1">
      <c r="A10" s="9" t="s">
        <v>20</v>
      </c>
      <c r="B10" s="10" t="s">
        <v>11</v>
      </c>
      <c r="C10" s="11" t="s">
        <v>21</v>
      </c>
      <c r="D10" s="11" t="s">
        <v>22</v>
      </c>
      <c r="E10" s="11" t="s">
        <v>23</v>
      </c>
      <c r="F10" s="11" t="s">
        <v>24</v>
      </c>
      <c r="G10" s="9" t="s">
        <v>16</v>
      </c>
      <c r="H10" s="9" t="s">
        <v>17</v>
      </c>
      <c r="I10" s="11" t="s">
        <v>25</v>
      </c>
      <c r="J10" s="12" t="s">
        <v>26</v>
      </c>
    </row>
    <row r="11" spans="1:10">
      <c r="A11" s="5" t="s">
        <v>27</v>
      </c>
      <c r="B11" s="6" t="s">
        <v>11</v>
      </c>
      <c r="C11" s="7" t="s">
        <v>28</v>
      </c>
      <c r="D11" s="7" t="s">
        <v>29</v>
      </c>
      <c r="E11" s="7" t="s">
        <v>30</v>
      </c>
      <c r="F11" s="7" t="s">
        <v>31</v>
      </c>
      <c r="G11" s="5" t="s">
        <v>10</v>
      </c>
      <c r="H11" s="5" t="s">
        <v>17</v>
      </c>
      <c r="I11" s="6" t="s">
        <v>32</v>
      </c>
      <c r="J11" s="6" t="s">
        <v>11</v>
      </c>
    </row>
    <row r="12" spans="1:10">
      <c r="A12" s="9" t="s">
        <v>33</v>
      </c>
      <c r="B12" s="10" t="s">
        <v>11</v>
      </c>
      <c r="C12" s="11" t="s">
        <v>34</v>
      </c>
      <c r="D12" s="11" t="s">
        <v>35</v>
      </c>
      <c r="E12" s="11" t="s">
        <v>36</v>
      </c>
      <c r="F12" s="11" t="s">
        <v>37</v>
      </c>
      <c r="G12" s="9" t="s">
        <v>10</v>
      </c>
      <c r="H12" s="9" t="s">
        <v>17</v>
      </c>
      <c r="I12" s="10" t="s">
        <v>32</v>
      </c>
      <c r="J12" s="10" t="s">
        <v>11</v>
      </c>
    </row>
    <row r="13" spans="1:10" ht="30" customHeight="1">
      <c r="A13" s="5" t="s">
        <v>38</v>
      </c>
      <c r="B13" s="6" t="s">
        <v>11</v>
      </c>
      <c r="C13" s="7" t="s">
        <v>39</v>
      </c>
      <c r="D13" s="7" t="s">
        <v>40</v>
      </c>
      <c r="E13" s="7" t="s">
        <v>41</v>
      </c>
      <c r="F13" s="7" t="s">
        <v>42</v>
      </c>
      <c r="G13" s="5" t="s">
        <v>10</v>
      </c>
      <c r="H13" s="5" t="s">
        <v>17</v>
      </c>
      <c r="I13" s="7" t="s">
        <v>43</v>
      </c>
      <c r="J13" s="8" t="s">
        <v>44</v>
      </c>
    </row>
    <row r="14" spans="1:10">
      <c r="A14" s="9" t="s">
        <v>45</v>
      </c>
      <c r="B14" s="10" t="s">
        <v>11</v>
      </c>
      <c r="C14" s="11" t="s">
        <v>36</v>
      </c>
      <c r="D14" s="11" t="s">
        <v>46</v>
      </c>
      <c r="E14" s="10" t="s">
        <v>32</v>
      </c>
      <c r="F14" s="11" t="s">
        <v>47</v>
      </c>
      <c r="G14" s="9" t="s">
        <v>20</v>
      </c>
      <c r="H14" s="9" t="s">
        <v>17</v>
      </c>
      <c r="I14" s="10" t="s">
        <v>11</v>
      </c>
      <c r="J14" s="10" t="s">
        <v>11</v>
      </c>
    </row>
  </sheetData>
  <mergeCells count="1">
    <mergeCell ref="C1:J1"/>
  </mergeCells>
  <pageMargins left="0.7" right="0.7" top="0.75" bottom="0.75" header="0.3" footer="0.3"/>
  <pageSetup orientation="landscape"/>
  <drawing r:id="rId1"/>
</worksheet>
</file>

<file path=xl/worksheets/sheet2.xml><?xml version="1.0" encoding="utf-8"?>
<worksheet xmlns="http://schemas.openxmlformats.org/spreadsheetml/2006/main" xmlns:r="http://schemas.openxmlformats.org/officeDocument/2006/relationships">
  <dimension ref="A1:J10"/>
  <sheetViews>
    <sheetView workbookViewId="0">
      <pane ySplit="8" topLeftCell="A9" activePane="bottomLeft" state="frozen"/>
      <selection pane="bottomLeft"/>
    </sheetView>
  </sheetViews>
  <sheetFormatPr defaultRowHeight="15"/>
  <cols>
    <col min="1" max="1" width="13.7109375" customWidth="1"/>
    <col min="2" max="2" width="21.7109375" customWidth="1"/>
    <col min="3" max="3" width="19.7109375" customWidth="1"/>
    <col min="4" max="4" width="20.7109375" customWidth="1"/>
    <col min="5" max="5" width="19.7109375" customWidth="1"/>
    <col min="6" max="6" width="51.7109375" customWidth="1"/>
    <col min="7" max="7" width="26.7109375" customWidth="1"/>
    <col min="8" max="8" width="16.7109375" customWidth="1"/>
    <col min="9" max="9" width="19.7109375" customWidth="1"/>
    <col min="10" max="10" width="18.7109375" customWidth="1"/>
  </cols>
  <sheetData>
    <row r="1" spans="1:10" ht="32" customHeight="1">
      <c r="C1" s="1" t="s">
        <v>48</v>
      </c>
      <c r="D1" s="1"/>
      <c r="E1" s="1"/>
      <c r="F1" s="1"/>
      <c r="G1" s="1"/>
      <c r="H1" s="1"/>
      <c r="I1" s="1"/>
      <c r="J1" s="1"/>
    </row>
    <row r="2" spans="1:10">
      <c r="C2" s="2" t="s">
        <v>49</v>
      </c>
      <c r="D2" s="3" t="s">
        <v>50</v>
      </c>
      <c r="E2" s="2" t="s">
        <v>59</v>
      </c>
      <c r="F2" s="3">
        <v>8</v>
      </c>
    </row>
    <row r="3" spans="1:10">
      <c r="C3" s="2" t="s">
        <v>51</v>
      </c>
      <c r="D3" s="3" t="s">
        <v>52</v>
      </c>
      <c r="E3" s="2" t="s">
        <v>60</v>
      </c>
      <c r="F3" s="3" t="s">
        <v>61</v>
      </c>
    </row>
    <row r="4" spans="1:10">
      <c r="C4" s="2" t="s">
        <v>53</v>
      </c>
      <c r="D4" s="3" t="s">
        <v>54</v>
      </c>
      <c r="E4" s="2" t="s">
        <v>62</v>
      </c>
      <c r="F4" s="3" t="s">
        <v>63</v>
      </c>
    </row>
    <row r="5" spans="1:10">
      <c r="C5" s="2" t="s">
        <v>55</v>
      </c>
      <c r="D5" s="3" t="s">
        <v>56</v>
      </c>
      <c r="E5" s="2" t="s">
        <v>64</v>
      </c>
      <c r="F5" s="3">
        <v>1</v>
      </c>
    </row>
    <row r="6" spans="1:10">
      <c r="C6" s="2" t="s">
        <v>57</v>
      </c>
      <c r="D6" s="3" t="s">
        <v>58</v>
      </c>
      <c r="E6" s="2" t="s">
        <v>65</v>
      </c>
      <c r="F6" s="3">
        <v>201</v>
      </c>
    </row>
    <row r="8" spans="1:10">
      <c r="A8" s="4" t="s">
        <v>0</v>
      </c>
      <c r="B8" s="4" t="s">
        <v>1</v>
      </c>
      <c r="C8" s="4" t="s">
        <v>2</v>
      </c>
      <c r="D8" s="4" t="s">
        <v>3</v>
      </c>
      <c r="E8" s="4" t="s">
        <v>4</v>
      </c>
      <c r="F8" s="4" t="s">
        <v>5</v>
      </c>
      <c r="G8" s="4" t="s">
        <v>6</v>
      </c>
      <c r="H8" s="4" t="s">
        <v>7</v>
      </c>
      <c r="I8" s="4" t="s">
        <v>8</v>
      </c>
      <c r="J8" s="4" t="s">
        <v>9</v>
      </c>
    </row>
    <row r="9" spans="1:10">
      <c r="A9" s="5" t="s">
        <v>10</v>
      </c>
      <c r="B9" s="6" t="s">
        <v>11</v>
      </c>
      <c r="C9" s="7" t="s">
        <v>28</v>
      </c>
      <c r="D9" s="7" t="s">
        <v>66</v>
      </c>
      <c r="E9" s="7" t="s">
        <v>67</v>
      </c>
      <c r="F9" s="7" t="s">
        <v>31</v>
      </c>
      <c r="G9" s="5" t="s">
        <v>10</v>
      </c>
      <c r="H9" s="5" t="s">
        <v>68</v>
      </c>
      <c r="I9" s="6" t="s">
        <v>32</v>
      </c>
      <c r="J9" s="6" t="s">
        <v>11</v>
      </c>
    </row>
    <row r="10" spans="1:10">
      <c r="A10" s="9" t="s">
        <v>20</v>
      </c>
      <c r="B10" s="10" t="s">
        <v>11</v>
      </c>
      <c r="C10" s="11" t="s">
        <v>39</v>
      </c>
      <c r="D10" s="11" t="s">
        <v>69</v>
      </c>
      <c r="E10" s="11" t="s">
        <v>70</v>
      </c>
      <c r="F10" s="11" t="s">
        <v>71</v>
      </c>
      <c r="G10" s="9" t="s">
        <v>20</v>
      </c>
      <c r="H10" s="9" t="s">
        <v>68</v>
      </c>
      <c r="I10" s="10" t="s">
        <v>32</v>
      </c>
      <c r="J10" s="10" t="s">
        <v>11</v>
      </c>
    </row>
  </sheetData>
  <mergeCells count="1">
    <mergeCell ref="C1:J1"/>
  </mergeCells>
  <pageMargins left="0.7" right="0.7" top="0.75" bottom="0.75" header="0.3" footer="0.3"/>
  <pageSetup orientation="landscape"/>
  <drawing r:id="rId1"/>
</worksheet>
</file>

<file path=xl/worksheets/sheet3.xml><?xml version="1.0" encoding="utf-8"?>
<worksheet xmlns="http://schemas.openxmlformats.org/spreadsheetml/2006/main" xmlns:r="http://schemas.openxmlformats.org/officeDocument/2006/relationships">
  <dimension ref="A1:H19"/>
  <sheetViews>
    <sheetView workbookViewId="0">
      <pane xSplit="8" ySplit="9" topLeftCell="I10" activePane="bottomRight" state="frozen"/>
      <selection pane="topRight" activeCell="I1" sqref="I1"/>
      <selection pane="bottomLeft" activeCell="A10" sqref="A10"/>
      <selection pane="bottomRight"/>
    </sheetView>
  </sheetViews>
  <sheetFormatPr defaultRowHeight="15" outlineLevelCol="2"/>
  <cols>
    <col min="1" max="1" width="60.7109375" customWidth="1"/>
    <col min="2" max="2" width="12.7109375" customWidth="1"/>
    <col min="3" max="3" width="55.7109375" customWidth="1" outlineLevel="2"/>
    <col min="4" max="4" width="47.7109375" customWidth="1" outlineLevel="2"/>
    <col min="5" max="5" width="61.7109375" customWidth="1" outlineLevel="1"/>
    <col min="6" max="6" width="17.7109375" customWidth="1" outlineLevel="1"/>
    <col min="7" max="7" width="15.7109375" customWidth="1"/>
    <col min="8" max="8" width="16.7109375" customWidth="1"/>
  </cols>
  <sheetData>
    <row r="1" spans="1:8" ht="32" customHeight="1">
      <c r="D1" s="1" t="s">
        <v>48</v>
      </c>
      <c r="E1" s="1"/>
      <c r="F1" s="1"/>
      <c r="G1" s="1"/>
      <c r="H1" s="1"/>
    </row>
    <row r="2" spans="1:8">
      <c r="D2" s="2" t="s">
        <v>49</v>
      </c>
      <c r="E2" s="3" t="s">
        <v>50</v>
      </c>
      <c r="G2" s="13" t="s">
        <v>78</v>
      </c>
      <c r="H2" s="13">
        <v>1</v>
      </c>
    </row>
    <row r="3" spans="1:8">
      <c r="D3" s="2" t="s">
        <v>51</v>
      </c>
      <c r="E3" s="3" t="s">
        <v>52</v>
      </c>
      <c r="G3" s="14" t="s">
        <v>80</v>
      </c>
      <c r="H3" s="15">
        <f>TotalCost/BoardQty</f>
        <v>0.0</v>
      </c>
    </row>
    <row r="4" spans="1:8">
      <c r="D4" s="2" t="s">
        <v>53</v>
      </c>
      <c r="E4" s="3" t="s">
        <v>54</v>
      </c>
      <c r="G4" s="14" t="s">
        <v>79</v>
      </c>
      <c r="H4" s="16">
        <f>SUM(H10:H15)</f>
        <v>0</v>
      </c>
    </row>
    <row r="5" spans="1:8">
      <c r="D5" s="2" t="s">
        <v>55</v>
      </c>
      <c r="E5" s="3" t="s">
        <v>56</v>
      </c>
    </row>
    <row r="6" spans="1:8">
      <c r="D6" s="2" t="s">
        <v>57</v>
      </c>
      <c r="E6" s="3" t="s">
        <v>58</v>
      </c>
    </row>
    <row r="8" spans="1:8">
      <c r="A8" s="17" t="s">
        <v>72</v>
      </c>
      <c r="B8" s="17"/>
      <c r="C8" s="17"/>
      <c r="D8" s="17"/>
      <c r="E8" s="17"/>
      <c r="F8" s="17"/>
      <c r="G8" s="17"/>
      <c r="H8" s="17"/>
    </row>
    <row r="9" spans="1:8">
      <c r="A9" s="18" t="s">
        <v>3</v>
      </c>
      <c r="B9" s="18" t="s">
        <v>4</v>
      </c>
      <c r="C9" s="18" t="s">
        <v>1</v>
      </c>
      <c r="D9" s="18" t="s">
        <v>5</v>
      </c>
      <c r="E9" s="18" t="s">
        <v>73</v>
      </c>
      <c r="F9" s="18" t="s">
        <v>74</v>
      </c>
      <c r="G9" s="18" t="s">
        <v>75</v>
      </c>
      <c r="H9" s="18" t="s">
        <v>76</v>
      </c>
    </row>
    <row r="10" spans="1:8" ht="105" customHeight="1">
      <c r="A10" s="19" t="s">
        <v>13</v>
      </c>
      <c r="B10" s="19" t="s">
        <v>14</v>
      </c>
      <c r="D10" s="19" t="s">
        <v>15</v>
      </c>
      <c r="E10" s="19" t="s">
        <v>18</v>
      </c>
      <c r="F10" s="19">
        <f>CEILING(BoardQty*98,1)</f>
        <v>98</v>
      </c>
      <c r="H10" s="20">
        <f>IF(AND(ISNUMBER(F10),ISNUMBER(G10)),F10*G10,"")</f>
        <v/>
      </c>
    </row>
    <row r="11" spans="1:8" ht="105" customHeight="1">
      <c r="A11" s="19" t="s">
        <v>22</v>
      </c>
      <c r="B11" s="19" t="s">
        <v>23</v>
      </c>
      <c r="D11" s="19" t="s">
        <v>24</v>
      </c>
      <c r="E11" s="19" t="s">
        <v>25</v>
      </c>
      <c r="F11" s="19">
        <f>CEILING(BoardQty*98,1)</f>
        <v>98</v>
      </c>
      <c r="H11" s="20">
        <f>IF(AND(ISNUMBER(F11),ISNUMBER(G11)),F11*G11,"")</f>
        <v/>
      </c>
    </row>
    <row r="12" spans="1:8">
      <c r="A12" s="19" t="s">
        <v>29</v>
      </c>
      <c r="B12" s="19" t="s">
        <v>30</v>
      </c>
      <c r="D12" s="19" t="s">
        <v>31</v>
      </c>
      <c r="F12" s="19">
        <f>BoardQty*1</f>
        <v>1</v>
      </c>
      <c r="H12" s="20">
        <f>IF(AND(ISNUMBER(F12),ISNUMBER(G12)),F12*G12,"")</f>
        <v/>
      </c>
    </row>
    <row r="13" spans="1:8">
      <c r="A13" s="19" t="s">
        <v>35</v>
      </c>
      <c r="B13" s="19" t="s">
        <v>36</v>
      </c>
      <c r="C13" s="19" t="s">
        <v>77</v>
      </c>
      <c r="D13" s="19" t="s">
        <v>37</v>
      </c>
      <c r="F13" s="19">
        <f>BoardQty*1</f>
        <v>1</v>
      </c>
      <c r="H13" s="20">
        <f>IF(AND(ISNUMBER(F13),ISNUMBER(G13)),F13*G13,"")</f>
        <v/>
      </c>
    </row>
    <row r="14" spans="1:8" ht="30" customHeight="1">
      <c r="A14" s="19" t="s">
        <v>40</v>
      </c>
      <c r="B14" s="19" t="s">
        <v>41</v>
      </c>
      <c r="D14" s="19" t="s">
        <v>42</v>
      </c>
      <c r="E14" s="19" t="s">
        <v>43</v>
      </c>
      <c r="F14" s="19">
        <f>BoardQty*1</f>
        <v>1</v>
      </c>
      <c r="H14" s="20">
        <f>IF(AND(ISNUMBER(F14),ISNUMBER(G14)),F14*G14,"")</f>
        <v/>
      </c>
    </row>
    <row r="15" spans="1:8">
      <c r="A15" s="19" t="s">
        <v>46</v>
      </c>
      <c r="B15" s="19" t="s">
        <v>32</v>
      </c>
      <c r="D15" s="19" t="s">
        <v>47</v>
      </c>
      <c r="F15" s="19">
        <f>CEILING(BoardQty*2,1)</f>
        <v>2</v>
      </c>
      <c r="H15" s="20">
        <f>IF(AND(ISNUMBER(F15),ISNUMBER(G15)),F15*G15,"")</f>
        <v/>
      </c>
    </row>
    <row r="18" spans="1:2">
      <c r="A18" s="21" t="s">
        <v>81</v>
      </c>
      <c r="B18" s="22" t="s">
        <v>82</v>
      </c>
    </row>
    <row r="19" spans="1:2">
      <c r="A19" s="23" t="s">
        <v>83</v>
      </c>
    </row>
  </sheetData>
  <mergeCells count="2">
    <mergeCell ref="A8:H8"/>
    <mergeCell ref="D1:H1"/>
  </mergeCells>
  <conditionalFormatting sqref="F10">
    <cfRule type="expression" dxfId="0" priority="1">
      <formula>AND(ISBLANK(E10),TRUE())</formula>
    </cfRule>
  </conditionalFormatting>
  <conditionalFormatting sqref="F11">
    <cfRule type="expression" dxfId="0" priority="2">
      <formula>AND(ISBLANK(E11),TRUE())</formula>
    </cfRule>
  </conditionalFormatting>
  <conditionalFormatting sqref="F12">
    <cfRule type="expression" dxfId="0" priority="3">
      <formula>AND(ISBLANK(E12),TRUE())</formula>
    </cfRule>
  </conditionalFormatting>
  <conditionalFormatting sqref="F13">
    <cfRule type="expression" dxfId="0" priority="4">
      <formula>AND(ISBLANK(E13),TRUE())</formula>
    </cfRule>
  </conditionalFormatting>
  <conditionalFormatting sqref="F14">
    <cfRule type="expression" dxfId="0" priority="5">
      <formula>AND(ISBLANK(E14),TRUE())</formula>
    </cfRule>
  </conditionalFormatting>
  <conditionalFormatting sqref="F15">
    <cfRule type="expression" dxfId="0" priority="6">
      <formula>AND(ISBLANK(E15),TRUE())</formula>
    </cfRule>
  </conditionalFormatting>
  <hyperlinks>
    <hyperlink ref="E10" r:id="rId1"/>
    <hyperlink ref="E11" r:id="rId2"/>
    <hyperlink ref="E14" r:id="rId3"/>
  </hyperlinks>
  <pageMargins left="0.7" right="0.7" top="0.75" bottom="0.75" header="0.3" footer="0.3"/>
  <drawing r:id="rId4"/>
  <legacyDrawing r:id="rId5"/>
</worksheet>
</file>

<file path=xl/worksheets/sheet4.xml><?xml version="1.0" encoding="utf-8"?>
<worksheet xmlns="http://schemas.openxmlformats.org/spreadsheetml/2006/main" xmlns:r="http://schemas.openxmlformats.org/officeDocument/2006/relationships">
  <dimension ref="A1:H15"/>
  <sheetViews>
    <sheetView workbookViewId="0">
      <pane xSplit="8" ySplit="9" topLeftCell="I10" activePane="bottomRight" state="frozen"/>
      <selection pane="topRight" activeCell="I1" sqref="I1"/>
      <selection pane="bottomLeft" activeCell="A10" sqref="A10"/>
      <selection pane="bottomRight"/>
    </sheetView>
  </sheetViews>
  <sheetFormatPr defaultRowHeight="15" outlineLevelCol="2"/>
  <cols>
    <col min="1" max="1" width="12.7109375" customWidth="1"/>
    <col min="2" max="2" width="8.7109375" customWidth="1"/>
    <col min="3" max="3" width="14.7109375" customWidth="1" outlineLevel="2"/>
    <col min="4" max="4" width="47.7109375" customWidth="1" outlineLevel="2"/>
    <col min="5" max="5" width="19.7109375" customWidth="1" outlineLevel="1"/>
    <col min="6" max="6" width="17.7109375" customWidth="1" outlineLevel="1"/>
    <col min="7" max="7" width="15.7109375" customWidth="1"/>
    <col min="8" max="8" width="16.7109375" customWidth="1"/>
  </cols>
  <sheetData>
    <row r="1" spans="1:8" ht="32" customHeight="1">
      <c r="D1" s="1" t="s">
        <v>48</v>
      </c>
      <c r="E1" s="1"/>
      <c r="F1" s="1"/>
      <c r="G1" s="1"/>
      <c r="H1" s="1"/>
    </row>
    <row r="2" spans="1:8">
      <c r="D2" s="2" t="s">
        <v>49</v>
      </c>
      <c r="E2" s="3" t="s">
        <v>50</v>
      </c>
      <c r="G2" s="13" t="s">
        <v>78</v>
      </c>
      <c r="H2" s="13">
        <v>1</v>
      </c>
    </row>
    <row r="3" spans="1:8">
      <c r="D3" s="2" t="s">
        <v>51</v>
      </c>
      <c r="E3" s="3" t="s">
        <v>52</v>
      </c>
      <c r="G3" s="14" t="s">
        <v>80</v>
      </c>
      <c r="H3" s="15">
        <f>TotalCost/BoardQty</f>
        <v>0.0</v>
      </c>
    </row>
    <row r="4" spans="1:8">
      <c r="D4" s="2" t="s">
        <v>53</v>
      </c>
      <c r="E4" s="3" t="s">
        <v>54</v>
      </c>
      <c r="G4" s="14" t="s">
        <v>79</v>
      </c>
      <c r="H4" s="16">
        <f>SUM(H10:H11)</f>
        <v>0</v>
      </c>
    </row>
    <row r="5" spans="1:8">
      <c r="D5" s="2" t="s">
        <v>55</v>
      </c>
      <c r="E5" s="3" t="s">
        <v>56</v>
      </c>
    </row>
    <row r="6" spans="1:8">
      <c r="D6" s="2" t="s">
        <v>57</v>
      </c>
      <c r="E6" s="3" t="s">
        <v>58</v>
      </c>
    </row>
    <row r="8" spans="1:8">
      <c r="A8" s="17" t="s">
        <v>72</v>
      </c>
      <c r="B8" s="17"/>
      <c r="C8" s="17"/>
      <c r="D8" s="17"/>
      <c r="E8" s="17"/>
      <c r="F8" s="17"/>
      <c r="G8" s="17"/>
      <c r="H8" s="17"/>
    </row>
    <row r="9" spans="1:8">
      <c r="A9" s="18" t="s">
        <v>3</v>
      </c>
      <c r="B9" s="18" t="s">
        <v>4</v>
      </c>
      <c r="C9" s="18" t="s">
        <v>1</v>
      </c>
      <c r="D9" s="18" t="s">
        <v>5</v>
      </c>
      <c r="E9" s="18" t="s">
        <v>73</v>
      </c>
      <c r="F9" s="18" t="s">
        <v>74</v>
      </c>
      <c r="G9" s="18" t="s">
        <v>75</v>
      </c>
      <c r="H9" s="18" t="s">
        <v>76</v>
      </c>
    </row>
    <row r="10" spans="1:8">
      <c r="A10" s="19" t="s">
        <v>66</v>
      </c>
      <c r="B10" s="19" t="s">
        <v>67</v>
      </c>
      <c r="D10" s="19" t="s">
        <v>31</v>
      </c>
      <c r="F10" s="19">
        <f>BoardQty*1</f>
        <v>1</v>
      </c>
      <c r="H10" s="20">
        <f>IF(AND(ISNUMBER(F10),ISNUMBER(G10)),F10*G10,"")</f>
        <v/>
      </c>
    </row>
    <row r="11" spans="1:8">
      <c r="A11" s="19" t="s">
        <v>69</v>
      </c>
      <c r="B11" s="19" t="s">
        <v>70</v>
      </c>
      <c r="C11" s="19" t="s">
        <v>84</v>
      </c>
      <c r="D11" s="19" t="s">
        <v>71</v>
      </c>
      <c r="F11" s="19">
        <f>CEILING(BoardQty*2,1)</f>
        <v>2</v>
      </c>
      <c r="H11" s="20">
        <f>IF(AND(ISNUMBER(F11),ISNUMBER(G11)),F11*G11,"")</f>
        <v/>
      </c>
    </row>
    <row r="14" spans="1:8">
      <c r="A14" s="21" t="s">
        <v>81</v>
      </c>
      <c r="B14" s="22" t="s">
        <v>82</v>
      </c>
    </row>
    <row r="15" spans="1:8">
      <c r="A15" s="23" t="s">
        <v>83</v>
      </c>
    </row>
  </sheetData>
  <mergeCells count="2">
    <mergeCell ref="A8:H8"/>
    <mergeCell ref="D1:H1"/>
  </mergeCells>
  <conditionalFormatting sqref="F10">
    <cfRule type="expression" dxfId="0" priority="1">
      <formula>AND(ISBLANK(E10),TRUE())</formula>
    </cfRule>
  </conditionalFormatting>
  <conditionalFormatting sqref="F11">
    <cfRule type="expression" dxfId="0" priority="2">
      <formula>AND(ISBLANK(E11),TRUE())</formula>
    </cfRule>
  </conditionalFormatting>
  <pageMargins left="0.7" right="0.7" top="0.75" bottom="0.75" header="0.3" footer="0.3"/>
  <drawing r:id="rId1"/>
  <legacyDrawing r:id="rId2"/>
</worksheet>
</file>

<file path=xl/worksheets/sheet5.xml><?xml version="1.0" encoding="utf-8"?>
<worksheet xmlns="http://schemas.openxmlformats.org/spreadsheetml/2006/main" xmlns:r="http://schemas.openxmlformats.org/officeDocument/2006/relationships">
  <dimension ref="A1:A16"/>
  <sheetViews>
    <sheetView workbookViewId="0"/>
  </sheetViews>
  <sheetFormatPr defaultRowHeight="15"/>
  <cols>
    <col min="1" max="1" width="49.7109375" customWidth="1"/>
  </cols>
  <sheetData>
    <row r="1" spans="1:1">
      <c r="A1" t="s">
        <v>85</v>
      </c>
    </row>
    <row r="2" spans="1:1">
      <c r="A2" s="7" t="s">
        <v>86</v>
      </c>
    </row>
    <row r="3" spans="1:1">
      <c r="A3" s="5" t="s">
        <v>87</v>
      </c>
    </row>
    <row r="4" spans="1:1">
      <c r="A4" s="8" t="s">
        <v>88</v>
      </c>
    </row>
    <row r="5" spans="1:1">
      <c r="A5" s="6" t="s">
        <v>89</v>
      </c>
    </row>
    <row r="7" spans="1:1">
      <c r="A7" t="s">
        <v>90</v>
      </c>
    </row>
    <row r="8" spans="1:1">
      <c r="A8" s="24" t="s">
        <v>91</v>
      </c>
    </row>
    <row r="9" spans="1:1">
      <c r="A9" s="25" t="s">
        <v>92</v>
      </c>
    </row>
    <row r="10" spans="1:1">
      <c r="A10" s="26" t="s">
        <v>93</v>
      </c>
    </row>
    <row r="11" spans="1:1">
      <c r="A11" s="27" t="s">
        <v>94</v>
      </c>
    </row>
    <row r="12" spans="1:1">
      <c r="A12" s="28" t="s">
        <v>95</v>
      </c>
    </row>
    <row r="13" spans="1:1">
      <c r="A13" s="29" t="s">
        <v>96</v>
      </c>
    </row>
    <row r="14" spans="1:1">
      <c r="A14" s="30" t="s">
        <v>97</v>
      </c>
    </row>
    <row r="15" spans="1:1">
      <c r="A15" s="31" t="s">
        <v>98</v>
      </c>
    </row>
    <row r="16" spans="1:1">
      <c r="A16" s="32" t="s">
        <v>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6</vt:i4>
      </vt:variant>
    </vt:vector>
  </HeadingPairs>
  <TitlesOfParts>
    <vt:vector size="11" baseType="lpstr">
      <vt:lpstr>BoM</vt:lpstr>
      <vt:lpstr>DNF</vt:lpstr>
      <vt:lpstr>Costs</vt:lpstr>
      <vt:lpstr>Costs (DNF)</vt:lpstr>
      <vt:lpstr>Colors</vt:lpstr>
      <vt:lpstr>'Costs (DNF)'!BoardQty</vt:lpstr>
      <vt:lpstr>'Costs'!BoardQty</vt:lpstr>
      <vt:lpstr>BoM!Print_Titles</vt:lpstr>
      <vt:lpstr>DNF!Print_Titles</vt:lpstr>
      <vt:lpstr>'Costs (DNF)'!TotalCost</vt:lpstr>
      <vt:lpstr>'Costs'!TotalCost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2024-10-15T13:58:12Z</dcterms:created>
  <dcterms:modified xsi:type="dcterms:W3CDTF">2024-10-15T13:58:12Z</dcterms:modified>
</cp:coreProperties>
</file>