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(DNF)'!$G$2</definedName>
    <definedName name="BoardQty" localSheetId="2">'Costs'!$H$2</definedName>
    <definedName name="_xlnm.Print_Titles" localSheetId="0">BoM!$9:$9</definedName>
    <definedName name="_xlnm.Print_Titles" localSheetId="1">DNF!$9:$9</definedName>
    <definedName name="TotalCost" localSheetId="3">'Costs (DNF)'!$G$4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F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PCB footprint for each part.</t>
        </r>
      </text>
    </comment>
    <comment ref="D9" authorId="0">
      <text>
        <r>
          <rPr>
            <sz val="8"/>
            <color indexed="81"/>
            <rFont val="Tahoma"/>
            <family val="2"/>
          </rPr>
          <t>Manufacturer number for each part and link to it's datasheet (Ctrl-click).
Purple -&gt; Obsolete part detected by one of the distributors.</t>
        </r>
      </text>
    </comment>
    <comment ref="E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F9" authorId="0">
      <text>
        <r>
          <rPr>
            <sz val="8"/>
            <color indexed="81"/>
            <rFont val="Tahoma"/>
            <family val="2"/>
          </rPr>
          <t>Minimum unit price for each part across all distributors.</t>
        </r>
      </text>
    </comment>
    <comment ref="G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<sst xmlns="http://schemas.openxmlformats.org/spreadsheetml/2006/main" count="217" uniqueCount="96">
  <si>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</si>
  <si>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</si>
  <si>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</si>
  <si>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</si>
  <si>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</si>
  <si>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</si>
  <si>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</si>
  <si>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</si>
  <si>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</si>
  <si>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</si>
  <si>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</si>
  <si>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</si>
  <si>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</si>
  <si>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</si>
  <si>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</si>
  <si>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</si>
  <si>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</si>
  <si>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</si>
  <si>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</si>
  <si>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</si>
  <si>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</si>
  <si>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</si>
  <si>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</si>
  <si>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</si>
  <si>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</si>
  <si>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</si>
  <si>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</si>
  <si>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</si>
  <si>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</si>
  <si>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</si>
  <si>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</si>
  <si>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</si>
  <si>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</si>
  <si>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</si>
  <si>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</si>
  <si>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</si>
  <si>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</si>
  <si>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</si>
  <si>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</si>
  <si>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</si>
  <si>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</si>
  <si>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</si>
  <si>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</si>
  <si>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</si>
  <si>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</si>
  <si>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</si>
  <si>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</si>
  <si>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</si>
  <si>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</si>
  <si>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</si>
  <si>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</si>
  <si>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</si>
  <si>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</si>
  <si>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</si>
  <si>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</si>
  <si>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</si>
  <si>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</si>
  <si>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</si>
  <si>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</si>
  <si>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</si>
  <si>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</si>
  <si>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202 (200 SMD/ 2 THT)</t>
  </si>
  <si>
    <t>Fitted Components:</t>
  </si>
  <si>
    <t>201 (199 SMD/ 2 THT)</t>
  </si>
  <si>
    <t>Number of PCBs:</t>
  </si>
  <si>
    <t>Total Components:</t>
  </si>
  <si>
    <t>J2</t>
  </si>
  <si>
    <t>LED-OUT</t>
  </si>
  <si>
    <t xml:space="preserve"> (DNF)</t>
  </si>
  <si>
    <t>Global Part Info</t>
  </si>
  <si>
    <t>Manf#</t>
  </si>
  <si>
    <t>Build Quantity</t>
  </si>
  <si>
    <t>Unit$</t>
  </si>
  <si>
    <t>Ext$</t>
  </si>
  <si>
    <t>Generic connector, single row, 01x04, script generated</t>
  </si>
  <si>
    <t>Board Qty:</t>
  </si>
  <si>
    <t>Total Cost:</t>
  </si>
  <si>
    <t>Unit Cost:</t>
  </si>
  <si>
    <t>Created:</t>
  </si>
  <si>
    <t>2024-10-06 15:25:40</t>
  </si>
  <si>
    <t>KiCost® v1.1.19 + KiBot v1.8.1</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</si>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</sst>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9"/>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7</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75</v>
      </c>
      <c r="H2" s="13">
        <v>1</v>
      </c>
    </row>
    <row r="3" spans="1:8">
      <c r="D3" s="2" t="s">
        <v>51</v>
      </c>
      <c r="E3" s="3" t="s">
        <v>52</v>
      </c>
      <c r="G3" s="14" t="s">
        <v>77</v>
      </c>
      <c r="H3" s="15">
        <f>TotalCost/BoardQty</f>
        <v>0.0</v>
      </c>
    </row>
    <row r="4" spans="1:8">
      <c r="D4" s="2" t="s">
        <v>53</v>
      </c>
      <c r="E4" s="3" t="s">
        <v>54</v>
      </c>
      <c r="G4" s="14" t="s">
        <v>76</v>
      </c>
      <c r="H4" s="16">
        <f>SUM(H10:H15)</f>
        <v>0</v>
      </c>
    </row>
    <row r="5" spans="1:8">
      <c r="D5" s="2" t="s">
        <v>55</v>
      </c>
      <c r="E5" s="3" t="s">
        <v>56</v>
      </c>
    </row>
    <row r="6" spans="1:8">
      <c r="D6" s="2" t="s">
        <v>57</v>
      </c>
      <c r="E6" s="3" t="s">
        <v>58</v>
      </c>
    </row>
    <row r="8" spans="1:8">
      <c r="A8" s="17" t="s">
        <v>69</v>
      </c>
      <c r="B8" s="17"/>
      <c r="C8" s="17"/>
      <c r="D8" s="17"/>
      <c r="E8" s="17"/>
      <c r="F8" s="17"/>
      <c r="G8" s="17"/>
      <c r="H8" s="17"/>
    </row>
    <row r="9" spans="1:8">
      <c r="A9" s="18" t="s">
        <v>3</v>
      </c>
      <c r="B9" s="18" t="s">
        <v>4</v>
      </c>
      <c r="C9" s="18" t="s">
        <v>1</v>
      </c>
      <c r="D9" s="18" t="s">
        <v>5</v>
      </c>
      <c r="E9" s="18" t="s">
        <v>70</v>
      </c>
      <c r="F9" s="18" t="s">
        <v>71</v>
      </c>
      <c r="G9" s="18" t="s">
        <v>72</v>
      </c>
      <c r="H9" s="18" t="s">
        <v>73</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74</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78</v>
      </c>
      <c r="B18" s="22" t="s">
        <v>79</v>
      </c>
    </row>
    <row r="19" spans="1:2">
      <c r="A19" s="23" t="s">
        <v>80</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G14"/>
  <sheetViews>
    <sheetView workbookViewId="0">
      <pane xSplit="7" ySplit="9" topLeftCell="H10" activePane="bottomRight" state="frozen"/>
      <selection pane="topRight" activeCell="H1" sqref="H1"/>
      <selection pane="bottomLeft" activeCell="A10" sqref="A10"/>
      <selection pane="bottomRight"/>
    </sheetView>
  </sheetViews>
  <sheetFormatPr defaultRowHeight="15" outlineLevelCol="2"/>
  <cols>
    <col min="1" max="1" width="12.7109375" customWidth="1"/>
    <col min="2" max="2" width="8.7109375" customWidth="1"/>
    <col min="3" max="3" width="47.7109375" customWidth="1" outlineLevel="2"/>
    <col min="4" max="4" width="16.7109375" customWidth="1" outlineLevel="1"/>
    <col min="5" max="5" width="19.7109375" customWidth="1" outlineLevel="1"/>
    <col min="6" max="6" width="15.7109375" customWidth="1"/>
    <col min="7" max="7" width="16.7109375" customWidth="1"/>
  </cols>
  <sheetData>
    <row r="1" spans="1:7" ht="32" customHeight="1">
      <c r="D1" s="1" t="s">
        <v>48</v>
      </c>
      <c r="E1" s="1"/>
      <c r="F1" s="1"/>
      <c r="G1" s="1"/>
    </row>
    <row r="2" spans="1:7">
      <c r="D2" s="2" t="s">
        <v>49</v>
      </c>
      <c r="E2" s="3" t="s">
        <v>50</v>
      </c>
      <c r="F2" s="13" t="s">
        <v>75</v>
      </c>
      <c r="G2" s="13">
        <v>1</v>
      </c>
    </row>
    <row r="3" spans="1:7">
      <c r="D3" s="2" t="s">
        <v>51</v>
      </c>
      <c r="E3" s="3" t="s">
        <v>52</v>
      </c>
      <c r="F3" s="14" t="s">
        <v>77</v>
      </c>
      <c r="G3" s="15">
        <f>TotalCost/BoardQty</f>
        <v>0.0</v>
      </c>
    </row>
    <row r="4" spans="1:7">
      <c r="D4" s="2" t="s">
        <v>53</v>
      </c>
      <c r="E4" s="3" t="s">
        <v>54</v>
      </c>
      <c r="F4" s="14" t="s">
        <v>76</v>
      </c>
      <c r="G4" s="16">
        <f>SUM(G10)</f>
        <v>0</v>
      </c>
    </row>
    <row r="5" spans="1:7">
      <c r="D5" s="2" t="s">
        <v>55</v>
      </c>
      <c r="E5" s="3" t="s">
        <v>56</v>
      </c>
    </row>
    <row r="6" spans="1:7">
      <c r="D6" s="2" t="s">
        <v>57</v>
      </c>
      <c r="E6" s="3" t="s">
        <v>58</v>
      </c>
    </row>
    <row r="8" spans="1:7">
      <c r="A8" s="17" t="s">
        <v>69</v>
      </c>
      <c r="B8" s="17"/>
      <c r="C8" s="17"/>
      <c r="D8" s="17"/>
      <c r="E8" s="17"/>
      <c r="F8" s="17"/>
      <c r="G8" s="17"/>
    </row>
    <row r="9" spans="1:7">
      <c r="A9" s="18" t="s">
        <v>3</v>
      </c>
      <c r="B9" s="18" t="s">
        <v>4</v>
      </c>
      <c r="C9" s="18" t="s">
        <v>5</v>
      </c>
      <c r="D9" s="18" t="s">
        <v>70</v>
      </c>
      <c r="E9" s="18" t="s">
        <v>71</v>
      </c>
      <c r="F9" s="18" t="s">
        <v>72</v>
      </c>
      <c r="G9" s="18" t="s">
        <v>73</v>
      </c>
    </row>
    <row r="10" spans="1:7">
      <c r="A10" s="19" t="s">
        <v>66</v>
      </c>
      <c r="B10" s="19" t="s">
        <v>67</v>
      </c>
      <c r="C10" s="19" t="s">
        <v>31</v>
      </c>
      <c r="E10" s="19">
        <f>BoardQty*1</f>
        <v>1</v>
      </c>
      <c r="G10" s="20">
        <f>IF(AND(ISNUMBER(E10),ISNUMBER(F10)),E10*F10,"")</f>
        <v/>
      </c>
    </row>
    <row r="13" spans="1:7">
      <c r="A13" s="21" t="s">
        <v>78</v>
      </c>
      <c r="B13" s="22" t="s">
        <v>79</v>
      </c>
    </row>
    <row r="14" spans="1:7">
      <c r="A14" s="23" t="s">
        <v>80</v>
      </c>
    </row>
  </sheetData>
  <mergeCells count="2">
    <mergeCell ref="A8:G8"/>
    <mergeCell ref="D1:G1"/>
  </mergeCells>
  <conditionalFormatting sqref="E10">
    <cfRule type="expression" dxfId="0" priority="1">
      <formula>AND(ISBLANK(D10),TRUE())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81</v>
      </c>
    </row>
    <row r="2" spans="1:1">
      <c r="A2" s="7" t="s">
        <v>82</v>
      </c>
    </row>
    <row r="3" spans="1:1">
      <c r="A3" s="5" t="s">
        <v>83</v>
      </c>
    </row>
    <row r="4" spans="1:1">
      <c r="A4" s="8" t="s">
        <v>84</v>
      </c>
    </row>
    <row r="5" spans="1:1">
      <c r="A5" s="6" t="s">
        <v>85</v>
      </c>
    </row>
    <row r="7" spans="1:1">
      <c r="A7" t="s">
        <v>86</v>
      </c>
    </row>
    <row r="8" spans="1:1">
      <c r="A8" s="24" t="s">
        <v>87</v>
      </c>
    </row>
    <row r="9" spans="1:1">
      <c r="A9" s="25" t="s">
        <v>88</v>
      </c>
    </row>
    <row r="10" spans="1:1">
      <c r="A10" s="26" t="s">
        <v>89</v>
      </c>
    </row>
    <row r="11" spans="1:1">
      <c r="A11" s="27" t="s">
        <v>90</v>
      </c>
    </row>
    <row r="12" spans="1:1">
      <c r="A12" s="28" t="s">
        <v>91</v>
      </c>
    </row>
    <row r="13" spans="1:1">
      <c r="A13" s="29" t="s">
        <v>92</v>
      </c>
    </row>
    <row r="14" spans="1:1">
      <c r="A14" s="30" t="s">
        <v>93</v>
      </c>
    </row>
    <row r="15" spans="1:1">
      <c r="A15" s="31" t="s">
        <v>94</v>
      </c>
    </row>
    <row r="16" spans="1:1">
      <c r="A16" s="32"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2024-10-06T15:25:40Z</dcterms:created>
  <dcterms:modified xsi:type="dcterms:W3CDTF">2024-10-06T15:25:40Z</dcterms:modified>
</cp:coreProperties>
</file>