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<sst xmlns="http://schemas.openxmlformats.org/spreadsheetml/2006/main" count="236" uniqueCount="107">
  <si>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</si>
  <si>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</si>
  <si>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</si>
  <si>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</si>
  <si>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</si>
  <si>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</si>
  <si>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</si>
  <si>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</si>
  <si>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</si>
  <si>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</si>
  <si>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</si>
  <si>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</si>
  <si>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</si>
  <si>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</si>
  <si>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</si>
  <si>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</si>
  <si>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</si>
  <si>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</si>
  <si>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</si>
  <si>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</si>
  <si>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</si>
  <si>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</si>
  <si>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</si>
  <si>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</si>
  <si>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</si>
  <si>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https://www.inolux-corp.com/datasheet/SMDLED/Addressable%20LED/IN-PI15TAT5R5G5B_v1.0.pdf</t>
  </si>
  <si>
    <t>https://www.digikey.ch/en/products/detail/inolux/IN-PI15TAT5R5G5B/14555725</t>
  </si>
  <si>
    <t>3</t>
  </si>
  <si>
    <t>Conn_01x03_Pin</t>
  </si>
  <si>
    <t>J1</t>
  </si>
  <si>
    <t>JST PH 3</t>
  </si>
  <si>
    <t>JST_PH_B3B-PH-SM4-TB_1x03-1MP_P2.00mm_Vertical</t>
  </si>
  <si>
    <t>https://www.jst-mfg.com/product/pdf/eng/ePH.pdf</t>
  </si>
  <si>
    <t>https://www.digikey.ch/de/products/detail/jst-sales-america-inc/B3B-PH-SM4-TB/926832</t>
  </si>
  <si>
    <t>4</t>
  </si>
  <si>
    <t>Conn_01x04_Pin</t>
  </si>
  <si>
    <t>J3</t>
  </si>
  <si>
    <t>JST PH 4</t>
  </si>
  <si>
    <t>JST_PH_B4B-PH-SM4-TB_1x04-1MP_P2.00mm_Vertical</t>
  </si>
  <si>
    <t>https://www.digikey.ch/de/products/detail/jst-sales-america-inc./B4B-PH-SM4-TB/926833</t>
  </si>
  <si>
    <t>5</t>
  </si>
  <si>
    <t>R</t>
  </si>
  <si>
    <t>R1</t>
  </si>
  <si>
    <t>330</t>
  </si>
  <si>
    <t>R_0402_1005Metric</t>
  </si>
  <si>
    <t>https://www.passivecomponent.com/wp-content/uploads/chipR/ASC_WR.pdf</t>
  </si>
  <si>
    <t>https://www.digikey.ch/en/products/detail/walsin-technology-corporation/WR04X3300FTL/13239224</t>
  </si>
  <si>
    <t>6</t>
  </si>
  <si>
    <t>OLED</t>
  </si>
  <si>
    <t>U1 U2</t>
  </si>
  <si>
    <t>OLED I2C</t>
  </si>
  <si>
    <t>OLED_128x128</t>
  </si>
  <si>
    <t>img/GME12812.pdf</t>
  </si>
  <si>
    <t>https://www.aliexpress.com/item/1005005253671396.html</t>
  </si>
  <si>
    <t>KiBot Bill of Materials</t>
  </si>
  <si>
    <t>Schematic:</t>
  </si>
  <si>
    <t>pedalboard-display</t>
  </si>
  <si>
    <t>Variant:</t>
  </si>
  <si>
    <t>default</t>
  </si>
  <si>
    <t>Revision:</t>
  </si>
  <si>
    <t>1.0.1-RC</t>
  </si>
  <si>
    <t>Date:</t>
  </si>
  <si>
    <t>2024-10-16</t>
  </si>
  <si>
    <t>KiCad Version:</t>
  </si>
  <si>
    <t>8.0.6+1</t>
  </si>
  <si>
    <t>Component Groups:</t>
  </si>
  <si>
    <t>Component Count:</t>
  </si>
  <si>
    <t>204 (202 SMD/ 2 THT)</t>
  </si>
  <si>
    <t>Fitted Components:</t>
  </si>
  <si>
    <t>201 (199 SMD/ 2 THT)</t>
  </si>
  <si>
    <t>Number of PCBs:</t>
  </si>
  <si>
    <t>Total Components:</t>
  </si>
  <si>
    <t>J2</t>
  </si>
  <si>
    <t xml:space="preserve"> (DNF)</t>
  </si>
  <si>
    <t>R2 R3</t>
  </si>
  <si>
    <t>3K3</t>
  </si>
  <si>
    <t>R_0805_2012Metric</t>
  </si>
  <si>
    <t>https://www.seielect.com/catalog/sei-rmcf_rmcp.pdf</t>
  </si>
  <si>
    <t>https://www.digikey.ch/en/products/detail/stackpole-electronics-inc/RMCF0805FT3K30/1760325</t>
  </si>
  <si>
    <t>Global Part Info</t>
  </si>
  <si>
    <t>Manf#</t>
  </si>
  <si>
    <t>Build Quantity</t>
  </si>
  <si>
    <t>Unit$</t>
  </si>
  <si>
    <t>Ext$</t>
  </si>
  <si>
    <t>Generic connector, single row, 01x04, script generated</t>
  </si>
  <si>
    <t>Board Qty:</t>
  </si>
  <si>
    <t>Total Cost:</t>
  </si>
  <si>
    <t>Unit Cost:</t>
  </si>
  <si>
    <t>Created:</t>
  </si>
  <si>
    <t>2024-12-16 18:22:29</t>
  </si>
  <si>
    <t>KiCost® v1.1.19 + KiBot v1.8.2</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</si>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</sst>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357600</xdr:colOff>
      <xdr:row>11</xdr:row>
      <xdr:rowOff>297815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3024600</xdr:colOff>
      <xdr:row>23</xdr:row>
      <xdr:rowOff>107315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786225</xdr:colOff>
      <xdr:row>13</xdr:row>
      <xdr:rowOff>107315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290925</xdr:colOff>
      <xdr:row>25</xdr:row>
      <xdr:rowOff>107315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www.inolux-corp.com/datasheet/SMDLED/Addressable%20LED/IN-PI15TAT5R5G5B_v1.0.pdf" TargetMode="External"/><Relationship Id="rId3" Type="http://schemas.openxmlformats.org/officeDocument/2006/relationships/hyperlink" Target="https://www.jst-mfg.com/product/pdf/eng/ePH.pdf" TargetMode="External"/><Relationship Id="rId4" Type="http://schemas.openxmlformats.org/officeDocument/2006/relationships/hyperlink" Target="https://www.jst-mfg.com/product/pdf/eng/ePH.pdf" TargetMode="External"/><Relationship Id="rId5" Type="http://schemas.openxmlformats.org/officeDocument/2006/relationships/hyperlink" Target="https://www.passivecomponent.com/wp-content/uploads/chipR/ASC_WR.pdf" TargetMode="External"/><Relationship Id="rId6" Type="http://schemas.openxmlformats.org/officeDocument/2006/relationships/drawing" Target="../drawings/drawing3.xml"/><Relationship Id="rId7" Type="http://schemas.openxmlformats.org/officeDocument/2006/relationships/vmlDrawing" Target="../drawings/vmlDrawing1.vml"/><Relationship Id="rId8"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jst-mfg.com/product/pdf/eng/ePH.pdf" TargetMode="External"/><Relationship Id="rId2" Type="http://schemas.openxmlformats.org/officeDocument/2006/relationships/hyperlink" Target="https://www.seielect.com/catalog/sei-rmcf_rmcp.pdf" TargetMode="External"/><Relationship Id="rId3" Type="http://schemas.openxmlformats.org/officeDocument/2006/relationships/drawing" Target="../drawings/drawing4.xml"/><Relationship Id="rId4" Type="http://schemas.openxmlformats.org/officeDocument/2006/relationships/vmlDrawing" Target="../drawings/vmlDrawing2.vml"/><Relationship Id="rId5"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54</v>
      </c>
      <c r="D1" s="1"/>
      <c r="E1" s="1"/>
      <c r="F1" s="1"/>
      <c r="G1" s="1"/>
      <c r="H1" s="1"/>
      <c r="I1" s="1"/>
      <c r="J1" s="1"/>
    </row>
    <row r="2" spans="1:10">
      <c r="C2" s="2" t="s">
        <v>55</v>
      </c>
      <c r="D2" s="3" t="s">
        <v>56</v>
      </c>
      <c r="E2" s="2" t="s">
        <v>65</v>
      </c>
      <c r="F2" s="3">
        <v>8</v>
      </c>
    </row>
    <row r="3" spans="1:10">
      <c r="C3" s="2" t="s">
        <v>57</v>
      </c>
      <c r="D3" s="3" t="s">
        <v>58</v>
      </c>
      <c r="E3" s="2" t="s">
        <v>66</v>
      </c>
      <c r="F3" s="3" t="s">
        <v>67</v>
      </c>
    </row>
    <row r="4" spans="1:10">
      <c r="C4" s="2" t="s">
        <v>59</v>
      </c>
      <c r="D4" s="3" t="s">
        <v>60</v>
      </c>
      <c r="E4" s="2" t="s">
        <v>68</v>
      </c>
      <c r="F4" s="3" t="s">
        <v>69</v>
      </c>
    </row>
    <row r="5" spans="1:10">
      <c r="C5" s="2" t="s">
        <v>61</v>
      </c>
      <c r="D5" s="3" t="s">
        <v>62</v>
      </c>
      <c r="E5" s="2" t="s">
        <v>70</v>
      </c>
      <c r="F5" s="3">
        <v>1</v>
      </c>
    </row>
    <row r="6" spans="1:10">
      <c r="C6" s="2" t="s">
        <v>63</v>
      </c>
      <c r="D6" s="3" t="s">
        <v>64</v>
      </c>
      <c r="E6" s="2" t="s">
        <v>71</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ht="30" customHeight="1">
      <c r="A11" s="5" t="s">
        <v>27</v>
      </c>
      <c r="B11" s="6" t="s">
        <v>11</v>
      </c>
      <c r="C11" s="7" t="s">
        <v>28</v>
      </c>
      <c r="D11" s="7" t="s">
        <v>29</v>
      </c>
      <c r="E11" s="7" t="s">
        <v>30</v>
      </c>
      <c r="F11" s="7" t="s">
        <v>31</v>
      </c>
      <c r="G11" s="5" t="s">
        <v>10</v>
      </c>
      <c r="H11" s="5" t="s">
        <v>17</v>
      </c>
      <c r="I11" s="7" t="s">
        <v>32</v>
      </c>
      <c r="J11" s="8" t="s">
        <v>33</v>
      </c>
    </row>
    <row r="12" spans="1:10" ht="30" customHeight="1">
      <c r="A12" s="9" t="s">
        <v>34</v>
      </c>
      <c r="B12" s="10" t="s">
        <v>11</v>
      </c>
      <c r="C12" s="11" t="s">
        <v>35</v>
      </c>
      <c r="D12" s="11" t="s">
        <v>36</v>
      </c>
      <c r="E12" s="11" t="s">
        <v>37</v>
      </c>
      <c r="F12" s="11" t="s">
        <v>38</v>
      </c>
      <c r="G12" s="9" t="s">
        <v>10</v>
      </c>
      <c r="H12" s="9" t="s">
        <v>17</v>
      </c>
      <c r="I12" s="11" t="s">
        <v>32</v>
      </c>
      <c r="J12" s="12" t="s">
        <v>39</v>
      </c>
    </row>
    <row r="13" spans="1:10" ht="30" customHeight="1">
      <c r="A13" s="5" t="s">
        <v>40</v>
      </c>
      <c r="B13" s="6" t="s">
        <v>11</v>
      </c>
      <c r="C13" s="7" t="s">
        <v>41</v>
      </c>
      <c r="D13" s="7" t="s">
        <v>42</v>
      </c>
      <c r="E13" s="7" t="s">
        <v>43</v>
      </c>
      <c r="F13" s="7" t="s">
        <v>44</v>
      </c>
      <c r="G13" s="5" t="s">
        <v>10</v>
      </c>
      <c r="H13" s="5" t="s">
        <v>17</v>
      </c>
      <c r="I13" s="7" t="s">
        <v>45</v>
      </c>
      <c r="J13" s="8" t="s">
        <v>46</v>
      </c>
    </row>
    <row r="14" spans="1:10">
      <c r="A14" s="9" t="s">
        <v>47</v>
      </c>
      <c r="B14" s="10" t="s">
        <v>11</v>
      </c>
      <c r="C14" s="11" t="s">
        <v>48</v>
      </c>
      <c r="D14" s="11" t="s">
        <v>49</v>
      </c>
      <c r="E14" s="11" t="s">
        <v>50</v>
      </c>
      <c r="F14" s="11" t="s">
        <v>51</v>
      </c>
      <c r="G14" s="9" t="s">
        <v>20</v>
      </c>
      <c r="H14" s="9" t="s">
        <v>17</v>
      </c>
      <c r="I14" s="11" t="s">
        <v>52</v>
      </c>
      <c r="J14" s="12" t="s">
        <v>53</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55.7109375" customWidth="1"/>
    <col min="10" max="10" width="60.7109375" customWidth="1"/>
  </cols>
  <sheetData>
    <row r="1" spans="1:10" ht="32" customHeight="1">
      <c r="C1" s="1" t="s">
        <v>54</v>
      </c>
      <c r="D1" s="1"/>
      <c r="E1" s="1"/>
      <c r="F1" s="1"/>
      <c r="G1" s="1"/>
      <c r="H1" s="1"/>
      <c r="I1" s="1"/>
      <c r="J1" s="1"/>
    </row>
    <row r="2" spans="1:10">
      <c r="C2" s="2" t="s">
        <v>55</v>
      </c>
      <c r="D2" s="3" t="s">
        <v>56</v>
      </c>
      <c r="E2" s="2" t="s">
        <v>65</v>
      </c>
      <c r="F2" s="3">
        <v>8</v>
      </c>
    </row>
    <row r="3" spans="1:10">
      <c r="C3" s="2" t="s">
        <v>57</v>
      </c>
      <c r="D3" s="3" t="s">
        <v>58</v>
      </c>
      <c r="E3" s="2" t="s">
        <v>66</v>
      </c>
      <c r="F3" s="3" t="s">
        <v>67</v>
      </c>
    </row>
    <row r="4" spans="1:10">
      <c r="C4" s="2" t="s">
        <v>59</v>
      </c>
      <c r="D4" s="3" t="s">
        <v>60</v>
      </c>
      <c r="E4" s="2" t="s">
        <v>68</v>
      </c>
      <c r="F4" s="3" t="s">
        <v>69</v>
      </c>
    </row>
    <row r="5" spans="1:10">
      <c r="C5" s="2" t="s">
        <v>61</v>
      </c>
      <c r="D5" s="3" t="s">
        <v>62</v>
      </c>
      <c r="E5" s="2" t="s">
        <v>70</v>
      </c>
      <c r="F5" s="3">
        <v>1</v>
      </c>
    </row>
    <row r="6" spans="1:10">
      <c r="C6" s="2" t="s">
        <v>63</v>
      </c>
      <c r="D6" s="3" t="s">
        <v>64</v>
      </c>
      <c r="E6" s="2" t="s">
        <v>71</v>
      </c>
      <c r="F6" s="3">
        <v>201</v>
      </c>
    </row>
    <row r="8" spans="1:10">
      <c r="A8" s="4" t="s">
        <v>0</v>
      </c>
      <c r="B8" s="4" t="s">
        <v>1</v>
      </c>
      <c r="C8" s="4" t="s">
        <v>2</v>
      </c>
      <c r="D8" s="4" t="s">
        <v>3</v>
      </c>
      <c r="E8" s="4" t="s">
        <v>4</v>
      </c>
      <c r="F8" s="4" t="s">
        <v>5</v>
      </c>
      <c r="G8" s="4" t="s">
        <v>6</v>
      </c>
      <c r="H8" s="4" t="s">
        <v>7</v>
      </c>
      <c r="I8" s="4" t="s">
        <v>8</v>
      </c>
      <c r="J8" s="4" t="s">
        <v>9</v>
      </c>
    </row>
    <row r="9" spans="1:10" ht="30" customHeight="1">
      <c r="A9" s="5" t="s">
        <v>10</v>
      </c>
      <c r="B9" s="6" t="s">
        <v>11</v>
      </c>
      <c r="C9" s="7" t="s">
        <v>28</v>
      </c>
      <c r="D9" s="7" t="s">
        <v>72</v>
      </c>
      <c r="E9" s="7" t="s">
        <v>30</v>
      </c>
      <c r="F9" s="7" t="s">
        <v>31</v>
      </c>
      <c r="G9" s="5" t="s">
        <v>10</v>
      </c>
      <c r="H9" s="5" t="s">
        <v>73</v>
      </c>
      <c r="I9" s="7" t="s">
        <v>32</v>
      </c>
      <c r="J9" s="8" t="s">
        <v>33</v>
      </c>
    </row>
    <row r="10" spans="1:10" ht="30" customHeight="1">
      <c r="A10" s="9" t="s">
        <v>20</v>
      </c>
      <c r="B10" s="10" t="s">
        <v>11</v>
      </c>
      <c r="C10" s="11" t="s">
        <v>41</v>
      </c>
      <c r="D10" s="11" t="s">
        <v>74</v>
      </c>
      <c r="E10" s="11" t="s">
        <v>75</v>
      </c>
      <c r="F10" s="11" t="s">
        <v>76</v>
      </c>
      <c r="G10" s="9" t="s">
        <v>20</v>
      </c>
      <c r="H10" s="9" t="s">
        <v>73</v>
      </c>
      <c r="I10" s="11" t="s">
        <v>77</v>
      </c>
      <c r="J10" s="12" t="s">
        <v>78</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54</v>
      </c>
      <c r="E1" s="1"/>
      <c r="F1" s="1"/>
      <c r="G1" s="1"/>
      <c r="H1" s="1"/>
    </row>
    <row r="2" spans="1:8">
      <c r="D2" s="2" t="s">
        <v>55</v>
      </c>
      <c r="E2" s="3" t="s">
        <v>56</v>
      </c>
      <c r="G2" s="13" t="s">
        <v>85</v>
      </c>
      <c r="H2" s="13">
        <v>1</v>
      </c>
    </row>
    <row r="3" spans="1:8">
      <c r="D3" s="2" t="s">
        <v>57</v>
      </c>
      <c r="E3" s="3" t="s">
        <v>58</v>
      </c>
      <c r="G3" s="14" t="s">
        <v>87</v>
      </c>
      <c r="H3" s="15">
        <f>TotalCost/BoardQty</f>
        <v>0.0</v>
      </c>
    </row>
    <row r="4" spans="1:8">
      <c r="D4" s="2" t="s">
        <v>59</v>
      </c>
      <c r="E4" s="3" t="s">
        <v>60</v>
      </c>
      <c r="G4" s="14" t="s">
        <v>86</v>
      </c>
      <c r="H4" s="16">
        <f>SUM(H10:H15)</f>
        <v>0</v>
      </c>
    </row>
    <row r="5" spans="1:8">
      <c r="D5" s="2" t="s">
        <v>61</v>
      </c>
      <c r="E5" s="3" t="s">
        <v>62</v>
      </c>
    </row>
    <row r="6" spans="1:8">
      <c r="D6" s="2" t="s">
        <v>63</v>
      </c>
      <c r="E6" s="3" t="s">
        <v>64</v>
      </c>
    </row>
    <row r="8" spans="1:8">
      <c r="A8" s="17" t="s">
        <v>79</v>
      </c>
      <c r="B8" s="17"/>
      <c r="C8" s="17"/>
      <c r="D8" s="17"/>
      <c r="E8" s="17"/>
      <c r="F8" s="17"/>
      <c r="G8" s="17"/>
      <c r="H8" s="17"/>
    </row>
    <row r="9" spans="1:8">
      <c r="A9" s="18" t="s">
        <v>3</v>
      </c>
      <c r="B9" s="18" t="s">
        <v>4</v>
      </c>
      <c r="C9" s="18" t="s">
        <v>1</v>
      </c>
      <c r="D9" s="18" t="s">
        <v>5</v>
      </c>
      <c r="E9" s="18" t="s">
        <v>80</v>
      </c>
      <c r="F9" s="18" t="s">
        <v>81</v>
      </c>
      <c r="G9" s="18" t="s">
        <v>82</v>
      </c>
      <c r="H9" s="18" t="s">
        <v>83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E12" s="19" t="s">
        <v>32</v>
      </c>
      <c r="F12" s="19">
        <f>BoardQty*1</f>
        <v>1</v>
      </c>
      <c r="H12" s="20">
        <f>IF(AND(ISNUMBER(F12),ISNUMBER(G12)),F12*G12,"")</f>
        <v/>
      </c>
    </row>
    <row r="13" spans="1:8">
      <c r="A13" s="19" t="s">
        <v>36</v>
      </c>
      <c r="B13" s="19" t="s">
        <v>37</v>
      </c>
      <c r="C13" s="19" t="s">
        <v>84</v>
      </c>
      <c r="D13" s="19" t="s">
        <v>38</v>
      </c>
      <c r="E13" s="19" t="s">
        <v>32</v>
      </c>
      <c r="F13" s="19">
        <f>BoardQty*1</f>
        <v>1</v>
      </c>
      <c r="H13" s="20">
        <f>IF(AND(ISNUMBER(F13),ISNUMBER(G13)),F13*G13,"")</f>
        <v/>
      </c>
    </row>
    <row r="14" spans="1:8" ht="30" customHeight="1">
      <c r="A14" s="19" t="s">
        <v>42</v>
      </c>
      <c r="B14" s="19" t="s">
        <v>43</v>
      </c>
      <c r="D14" s="19" t="s">
        <v>44</v>
      </c>
      <c r="E14" s="19" t="s">
        <v>45</v>
      </c>
      <c r="F14" s="19">
        <f>BoardQty*1</f>
        <v>1</v>
      </c>
      <c r="H14" s="20">
        <f>IF(AND(ISNUMBER(F14),ISNUMBER(G14)),F14*G14,"")</f>
        <v/>
      </c>
    </row>
    <row r="15" spans="1:8">
      <c r="A15" s="19" t="s">
        <v>49</v>
      </c>
      <c r="B15" s="19" t="s">
        <v>50</v>
      </c>
      <c r="D15" s="19" t="s">
        <v>51</v>
      </c>
      <c r="F15" s="19">
        <f>CEILING(BoardQty*2,1)</f>
        <v>2</v>
      </c>
      <c r="H15" s="20">
        <f>IF(AND(ISNUMBER(F15),ISNUMBER(G15)),F15*G15,"")</f>
        <v/>
      </c>
    </row>
    <row r="18" spans="1:2">
      <c r="A18" s="21" t="s">
        <v>88</v>
      </c>
      <c r="B18" s="22" t="s">
        <v>89</v>
      </c>
    </row>
    <row r="19" spans="1:2">
      <c r="A19" s="23" t="s">
        <v>90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2" r:id="rId3"/>
    <hyperlink ref="E13" r:id="rId4"/>
    <hyperlink ref="E14" r:id="rId5"/>
  </hyperlinks>
  <pageMargins left="0.7" right="0.7" top="0.75" bottom="0.75" header="0.3" footer="0.3"/>
  <drawing r:id="rId6"/>
  <legacyDrawing r:id="rId7"/>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9.7109375" customWidth="1"/>
    <col min="3" max="3" width="14.7109375" customWidth="1" outlineLevel="2"/>
    <col min="4" max="4" width="47.7109375" customWidth="1" outlineLevel="2"/>
    <col min="5" max="5" width="51.7109375" customWidth="1" outlineLevel="1"/>
    <col min="6" max="6" width="17.7109375" customWidth="1" outlineLevel="1"/>
    <col min="7" max="7" width="15.7109375" customWidth="1"/>
    <col min="8" max="8" width="16.7109375" customWidth="1"/>
  </cols>
  <sheetData>
    <row r="1" spans="1:8" ht="32" customHeight="1">
      <c r="D1" s="1" t="s">
        <v>54</v>
      </c>
      <c r="E1" s="1"/>
      <c r="F1" s="1"/>
      <c r="G1" s="1"/>
      <c r="H1" s="1"/>
    </row>
    <row r="2" spans="1:8">
      <c r="D2" s="2" t="s">
        <v>55</v>
      </c>
      <c r="E2" s="3" t="s">
        <v>56</v>
      </c>
      <c r="G2" s="13" t="s">
        <v>85</v>
      </c>
      <c r="H2" s="13">
        <v>1</v>
      </c>
    </row>
    <row r="3" spans="1:8">
      <c r="D3" s="2" t="s">
        <v>57</v>
      </c>
      <c r="E3" s="3" t="s">
        <v>58</v>
      </c>
      <c r="G3" s="14" t="s">
        <v>87</v>
      </c>
      <c r="H3" s="15">
        <f>TotalCost/BoardQty</f>
        <v>0.0</v>
      </c>
    </row>
    <row r="4" spans="1:8">
      <c r="D4" s="2" t="s">
        <v>59</v>
      </c>
      <c r="E4" s="3" t="s">
        <v>60</v>
      </c>
      <c r="G4" s="14" t="s">
        <v>86</v>
      </c>
      <c r="H4" s="16">
        <f>SUM(H10:H11)</f>
        <v>0</v>
      </c>
    </row>
    <row r="5" spans="1:8">
      <c r="D5" s="2" t="s">
        <v>61</v>
      </c>
      <c r="E5" s="3" t="s">
        <v>62</v>
      </c>
    </row>
    <row r="6" spans="1:8">
      <c r="D6" s="2" t="s">
        <v>63</v>
      </c>
      <c r="E6" s="3" t="s">
        <v>64</v>
      </c>
    </row>
    <row r="8" spans="1:8">
      <c r="A8" s="17" t="s">
        <v>79</v>
      </c>
      <c r="B8" s="17"/>
      <c r="C8" s="17"/>
      <c r="D8" s="17"/>
      <c r="E8" s="17"/>
      <c r="F8" s="17"/>
      <c r="G8" s="17"/>
      <c r="H8" s="17"/>
    </row>
    <row r="9" spans="1:8">
      <c r="A9" s="18" t="s">
        <v>3</v>
      </c>
      <c r="B9" s="18" t="s">
        <v>4</v>
      </c>
      <c r="C9" s="18" t="s">
        <v>1</v>
      </c>
      <c r="D9" s="18" t="s">
        <v>5</v>
      </c>
      <c r="E9" s="18" t="s">
        <v>80</v>
      </c>
      <c r="F9" s="18" t="s">
        <v>81</v>
      </c>
      <c r="G9" s="18" t="s">
        <v>82</v>
      </c>
      <c r="H9" s="18" t="s">
        <v>83</v>
      </c>
    </row>
    <row r="10" spans="1:8">
      <c r="A10" s="19" t="s">
        <v>72</v>
      </c>
      <c r="B10" s="19" t="s">
        <v>30</v>
      </c>
      <c r="D10" s="19" t="s">
        <v>31</v>
      </c>
      <c r="E10" s="19" t="s">
        <v>32</v>
      </c>
      <c r="F10" s="19">
        <f>BoardQty*1</f>
        <v>1</v>
      </c>
      <c r="H10" s="20">
        <f>IF(AND(ISNUMBER(F10),ISNUMBER(G10)),F10*G10,"")</f>
        <v/>
      </c>
    </row>
    <row r="11" spans="1:8">
      <c r="A11" s="19" t="s">
        <v>74</v>
      </c>
      <c r="B11" s="19" t="s">
        <v>75</v>
      </c>
      <c r="C11" s="19" t="s">
        <v>91</v>
      </c>
      <c r="D11" s="19" t="s">
        <v>76</v>
      </c>
      <c r="E11" s="19" t="s">
        <v>77</v>
      </c>
      <c r="F11" s="19">
        <f>CEILING(BoardQty*2,1)</f>
        <v>2</v>
      </c>
      <c r="H11" s="20">
        <f>IF(AND(ISNUMBER(F11),ISNUMBER(G11)),F11*G11,"")</f>
        <v/>
      </c>
    </row>
    <row r="14" spans="1:8">
      <c r="A14" s="21" t="s">
        <v>88</v>
      </c>
      <c r="B14" s="22" t="s">
        <v>89</v>
      </c>
    </row>
    <row r="15" spans="1:8">
      <c r="A15" s="23" t="s">
        <v>90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hyperlinks>
    <hyperlink ref="E10" r:id="rId1"/>
    <hyperlink ref="E11" r:id="rId2"/>
  </hyperlinks>
  <pageMargins left="0.7" right="0.7" top="0.75" bottom="0.75" header="0.3" footer="0.3"/>
  <drawing r:id="rId3"/>
  <legacyDrawing r:id="rId4"/>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92</v>
      </c>
    </row>
    <row r="2" spans="1:1">
      <c r="A2" s="7" t="s">
        <v>93</v>
      </c>
    </row>
    <row r="3" spans="1:1">
      <c r="A3" s="5" t="s">
        <v>94</v>
      </c>
    </row>
    <row r="4" spans="1:1">
      <c r="A4" s="8" t="s">
        <v>95</v>
      </c>
    </row>
    <row r="5" spans="1:1">
      <c r="A5" s="6" t="s">
        <v>96</v>
      </c>
    </row>
    <row r="7" spans="1:1">
      <c r="A7" t="s">
        <v>97</v>
      </c>
    </row>
    <row r="8" spans="1:1">
      <c r="A8" s="24" t="s">
        <v>98</v>
      </c>
    </row>
    <row r="9" spans="1:1">
      <c r="A9" s="25" t="s">
        <v>99</v>
      </c>
    </row>
    <row r="10" spans="1:1">
      <c r="A10" s="26" t="s">
        <v>100</v>
      </c>
    </row>
    <row r="11" spans="1:1">
      <c r="A11" s="27" t="s">
        <v>101</v>
      </c>
    </row>
    <row r="12" spans="1:1">
      <c r="A12" s="28" t="s">
        <v>102</v>
      </c>
    </row>
    <row r="13" spans="1:1">
      <c r="A13" s="29" t="s">
        <v>103</v>
      </c>
    </row>
    <row r="14" spans="1:1">
      <c r="A14" s="30" t="s">
        <v>104</v>
      </c>
    </row>
    <row r="15" spans="1:1">
      <c r="A15" s="31" t="s">
        <v>105</v>
      </c>
    </row>
    <row r="16" spans="1:1">
      <c r="A16" s="32"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2024-12-16T18:22:29Z</dcterms:created>
  <dcterms:modified xsi:type="dcterms:W3CDTF">2024-12-16T18:22:29Z</dcterms:modified>
</cp:coreProperties>
</file>