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<sst xmlns="http://schemas.openxmlformats.org/spreadsheetml/2006/main" count="1210" uniqueCount="406">
  <si>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</si>
  <si>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</si>
  <si>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</si>
  <si>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</si>
  <si>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</si>
  <si>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</si>
  <si>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</si>
  <si>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</si>
  <si>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</si>
  <si>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Field5</t>
  </si>
  <si>
    <t>Field4</t>
  </si>
  <si>
    <t>Field6</t>
  </si>
  <si>
    <t>Field7</t>
  </si>
  <si>
    <t>Part Description</t>
  </si>
  <si>
    <t>Field8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</si>
  <si>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</si>
  <si>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</si>
  <si>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</si>
  <si>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</si>
  <si>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</si>
  <si>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</si>
  <si>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</si>
  <si>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C23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</si>
  <si>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</si>
  <si>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</si>
  <si>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</si>
  <si>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</si>
  <si>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</si>
  <si>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/>
  </si>
  <si>
    <t>https://www.digikey.ch/de/products/detail/samsung-electro-mechanics/CL21C270JCANNNC/3888280</t>
  </si>
  <si>
    <t>50V/5%</t>
  </si>
  <si>
    <t>Unpolarized capacitor</t>
  </si>
  <si>
    <t>C</t>
  </si>
  <si>
    <t>C32 C34</t>
  </si>
  <si>
    <t>1n</t>
  </si>
  <si>
    <t>2666374</t>
  </si>
  <si>
    <t>Farnell</t>
  </si>
  <si>
    <t>GRM1555C1H221JA01D</t>
  </si>
  <si>
    <t>Murata</t>
  </si>
  <si>
    <t>220 pF, 50 V, 0402 [1005 Metric], ± 5%, C0G / NP0/CH, GCM Series</t>
  </si>
  <si>
    <t>3</t>
  </si>
  <si>
    <t>C31</t>
  </si>
  <si>
    <t>1.2n</t>
  </si>
  <si>
    <t>http://www.farnell.com/datasheets/2734135.pdf?_ga=2.259347658.1738794919.1588350964-1787849031.1568210898&amp;_gac=1.15394434.1588350964.EAIaIQobChMIgrHHs4yT6QIVxevtCh39TA_nEAAYASAAEgK8PfD_BwE</t>
  </si>
  <si>
    <t>490-16429-1-ND</t>
  </si>
  <si>
    <t>GCM155R71H122KA37D</t>
  </si>
  <si>
    <t>1200pF 10% 10V Ceramic Capacitor X5R 0402 (1005 Metric)</t>
  </si>
  <si>
    <t>4</t>
  </si>
  <si>
    <t>C1 C11 C12 C13 C14 C16 C18 C19 C20 C21 C22 C25 C27 C28 C36 C39</t>
  </si>
  <si>
    <t>100n</t>
  </si>
  <si>
    <t>16</t>
  </si>
  <si>
    <t>2611911</t>
  </si>
  <si>
    <t>RM EMK105 B7104KV-F</t>
  </si>
  <si>
    <t>TAIYO YUDEN EUROPE GMBH</t>
  </si>
  <si>
    <t>0.1uF 10% 16V Ceramic Capacitor X7R 0402 (1005 Metric)</t>
  </si>
  <si>
    <t>110091611</t>
  </si>
  <si>
    <t>https://www.digikey.ch/de/products/detail/samsung-electro-mechanics/CL21B104KBCNNNC/3886661</t>
  </si>
  <si>
    <t>50V/10%</t>
  </si>
  <si>
    <t>1276-1180-1-ND</t>
  </si>
  <si>
    <t>581-08055C104K</t>
  </si>
  <si>
    <t>5</t>
  </si>
  <si>
    <t>C15 C17</t>
  </si>
  <si>
    <t>1u</t>
  </si>
  <si>
    <t>https://www.digikey.ch/de/products/detail/samsung-electro-mechanics/CL21B105KAFNNNE/3886724</t>
  </si>
  <si>
    <t>25V/10%</t>
  </si>
  <si>
    <t>6</t>
  </si>
  <si>
    <t>C2 C3 C4 C5 C6 C7 C8 C9 C10 C24 C29 C30 C33 C35 C38</t>
  </si>
  <si>
    <t>10u 35v</t>
  </si>
  <si>
    <t>15</t>
  </si>
  <si>
    <t>https://www.murata.com/en-global/products/productdetail.aspx?partno=GRM21BC8YA106ME11%23</t>
  </si>
  <si>
    <t>490-10505-1-ND 490-14381-1-ND</t>
  </si>
  <si>
    <t>GRM21BC8YA106KE11L GRM21BR71A106KA73L</t>
  </si>
  <si>
    <t>10uF 10% or 20% 35V Ceramic Capacitor X6S 0805 (2012 Metric) 10uF 10% 10V Ceramic Capacitor X7R 0805 (2012 Metric)</t>
  </si>
  <si>
    <t>111893011</t>
  </si>
  <si>
    <t>https://www.digikey.ch/de/products/detail/samsung-electro-mechanics/CL21A226MAYNNNE/10479857</t>
  </si>
  <si>
    <t>25V/20%</t>
  </si>
  <si>
    <t>7</t>
  </si>
  <si>
    <t>Polarized capacitor</t>
  </si>
  <si>
    <t>CP</t>
  </si>
  <si>
    <t>C37</t>
  </si>
  <si>
    <t>100u</t>
  </si>
  <si>
    <t>CP_EIA-7343-31_Kemet-D</t>
  </si>
  <si>
    <t>~</t>
  </si>
  <si>
    <t>667-EEF-CX0J101R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</si>
  <si>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</si>
  <si>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</si>
  <si>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</si>
  <si>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</si>
  <si>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</si>
  <si>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</si>
  <si>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</si>
  <si>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</si>
  <si>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</si>
  <si>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</si>
  <si>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</si>
  <si>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D9</t>
  </si>
  <si>
    <t>LED R</t>
  </si>
  <si>
    <t>LED_0805_2012Metric</t>
  </si>
  <si>
    <t>10</t>
  </si>
  <si>
    <t>D8</t>
  </si>
  <si>
    <t>LED Y</t>
  </si>
  <si>
    <t>11</t>
  </si>
  <si>
    <t>RGB LED with integrated controller</t>
  </si>
  <si>
    <t>SK6812</t>
  </si>
  <si>
    <t>D2 D3 D4 D6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</si>
  <si>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</si>
  <si>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</si>
  <si>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</si>
  <si>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</si>
  <si>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</si>
  <si>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</si>
  <si>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</si>
  <si>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</si>
  <si>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</si>
  <si>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</si>
  <si>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</si>
  <si>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</si>
  <si>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</si>
  <si>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</si>
  <si>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D5 D7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</si>
  <si>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</si>
  <si>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</si>
  <si>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</si>
  <si>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</si>
  <si>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</si>
  <si>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14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</si>
  <si>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</si>
  <si>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</si>
  <si>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</si>
  <si>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</si>
  <si>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</si>
  <si>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</si>
  <si>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</si>
  <si>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</si>
  <si>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</si>
  <si>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</si>
  <si>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</si>
  <si>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</si>
  <si>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</si>
  <si>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</si>
  <si>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Sound Card (Based on HifiBerry DAC/ADC pro)</t>
  </si>
  <si>
    <t>Raspberry_Sound_Card</t>
  </si>
  <si>
    <t>J25</t>
  </si>
  <si>
    <t>HiFi Berry</t>
  </si>
  <si>
    <t>HiFi Berry DAC ADC+</t>
  </si>
  <si>
    <t>17</t>
  </si>
  <si>
    <t>Generic connector, single row, 01x03, script generated</t>
  </si>
  <si>
    <t>Conn_01x03_Pin</t>
  </si>
  <si>
    <t>J26</t>
  </si>
  <si>
    <t>JST XH 3</t>
  </si>
  <si>
    <t>JST_XH_B3B-XH-A_1x03_P2.50mm_Vertical</t>
  </si>
  <si>
    <t>https://app.adam-tech.com/products/download/data_sheet/240508/25sh-b-xx-ts-data-sheet.pdf</t>
  </si>
  <si>
    <t>https://www.digikey.ch/de/products/detail/adam-tech/25SH-B-03-TS/9830417</t>
  </si>
  <si>
    <t>RGB_LED_EXT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</si>
  <si>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</si>
  <si>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</si>
  <si>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</si>
  <si>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</si>
  <si>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</si>
  <si>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</si>
  <si>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</si>
  <si>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</si>
  <si>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</si>
  <si>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</si>
  <si>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</si>
  <si>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</si>
  <si>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J9 J16 J17 J18 J20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</si>
  <si>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</si>
  <si>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</si>
  <si>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</si>
  <si>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</si>
  <si>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</si>
  <si>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</si>
  <si>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</si>
  <si>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</si>
  <si>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</si>
  <si>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</si>
  <si>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</si>
  <si>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21</t>
  </si>
  <si>
    <t>Vertical USB B Micro Connector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</si>
  <si>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</si>
  <si>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</si>
  <si>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</si>
  <si>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</si>
  <si>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</si>
  <si>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</si>
  <si>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</si>
  <si>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</si>
  <si>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</si>
  <si>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</si>
  <si>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</si>
  <si>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</si>
  <si>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</si>
  <si>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</si>
  <si>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</si>
  <si>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</si>
  <si>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</si>
  <si>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</si>
  <si>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</si>
  <si>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</si>
  <si>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</si>
  <si>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2616889</t>
  </si>
  <si>
    <t>Bourns</t>
  </si>
  <si>
    <t>3.3µH Semi-Shielded Wirewound Inductor 7.8A 21mOhm Nonstandard</t>
  </si>
  <si>
    <t>24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</si>
  <si>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</si>
  <si>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</si>
  <si>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</si>
  <si>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</si>
  <si>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</si>
  <si>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</si>
  <si>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</si>
  <si>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Resistor, small symbol</t>
  </si>
  <si>
    <t>R_Small</t>
  </si>
  <si>
    <t>R2 R12</t>
  </si>
  <si>
    <t>10R</t>
  </si>
  <si>
    <t>R_0805_2012Metric</t>
  </si>
  <si>
    <t>https://www.seielect.com/catalog/sei-rncp.pdf</t>
  </si>
  <si>
    <t>9238999</t>
  </si>
  <si>
    <t>RC0402FR-0710RL</t>
  </si>
  <si>
    <t>Yageo</t>
  </si>
  <si>
    <t>Resistor 10R M1005 1% 63mW</t>
  </si>
  <si>
    <t>URES00256</t>
  </si>
  <si>
    <t>https://www.digikey.ch/de/products/detail/stackpole-electronics-inc/RNCP0805FTD10R0/2240197</t>
  </si>
  <si>
    <t>26</t>
  </si>
  <si>
    <t>R8 R9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</si>
  <si>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</si>
  <si>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</si>
  <si>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</si>
  <si>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</si>
  <si>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R3</t>
  </si>
  <si>
    <t>33R</t>
  </si>
  <si>
    <t>https://www.digikey.ch/de/products/detail/stackpole-electronics-inc/RMCF0805FT33R0/1760586</t>
  </si>
  <si>
    <t>28</t>
  </si>
  <si>
    <t>R1 R6</t>
  </si>
  <si>
    <t>220R</t>
  </si>
  <si>
    <t>https://www.digikey.ch/de/products/detail/stackpole-electronics-inc/RMCF0805FT220R/1760238</t>
  </si>
  <si>
    <t>29</t>
  </si>
  <si>
    <t>R4 R5 R10 R11 R16 R17</t>
  </si>
  <si>
    <t>1K</t>
  </si>
  <si>
    <t>https://www.digikey.ch/de/products/detail/stackpole-electronics-inc/RNCP0805FTD1K00/2240229</t>
  </si>
  <si>
    <t>30</t>
  </si>
  <si>
    <t>Resistor</t>
  </si>
  <si>
    <t>R</t>
  </si>
  <si>
    <t>R14</t>
  </si>
  <si>
    <t>2.2K 1%</t>
  </si>
  <si>
    <t>https://fscdn.rohm.com/en/products/databook/datasheet/passive/resistor/chip_resistor/mcr-e.pdf</t>
  </si>
  <si>
    <t>9239278</t>
  </si>
  <si>
    <t>RK73G1ETQTP2201D</t>
  </si>
  <si>
    <t>KOA EUROPE GMBH</t>
  </si>
  <si>
    <t>Resistor 2.2K M1005 1% 63mW</t>
  </si>
  <si>
    <t>120889581</t>
  </si>
  <si>
    <t>31</t>
  </si>
  <si>
    <t>R13</t>
  </si>
  <si>
    <t>12K 1%</t>
  </si>
  <si>
    <t>9239367</t>
  </si>
  <si>
    <t>MCR01MZPF1202</t>
  </si>
  <si>
    <t>Rohm</t>
  </si>
  <si>
    <t>Resistor 12K M1005 1% 63mW</t>
  </si>
  <si>
    <t>32</t>
  </si>
  <si>
    <t>R15</t>
  </si>
  <si>
    <t>20K 1%</t>
  </si>
  <si>
    <t>2331485</t>
  </si>
  <si>
    <t>RK73H1ETTP2002F</t>
  </si>
  <si>
    <t>Resistor 20K M1005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</si>
  <si>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</si>
  <si>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</si>
  <si>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</si>
  <si>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</si>
  <si>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</si>
  <si>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</si>
  <si>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</si>
  <si>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</si>
  <si>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</si>
  <si>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</si>
  <si>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</si>
  <si>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</si>
  <si>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SW3 SW4 SW5 SW6 SW7 SW8</t>
  </si>
  <si>
    <t>Tactile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</si>
  <si>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</si>
  <si>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</si>
  <si>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</si>
  <si>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</si>
  <si>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</si>
  <si>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SW9</t>
  </si>
  <si>
    <t>SW_SPST_B3U-1000P</t>
  </si>
  <si>
    <t>https://omronfs.omron.com/en_US/ecb/products/pdf/en-b3u.pdf</t>
  </si>
  <si>
    <t>https://www.digikey.ch/en/products/detail/omron-electronics-inc-emc-div/B3U-1000P/1534338</t>
  </si>
  <si>
    <t>Boot</t>
  </si>
  <si>
    <t>36</t>
  </si>
  <si>
    <t>Single OR Gage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</si>
  <si>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</si>
  <si>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</si>
  <si>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</si>
  <si>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</si>
  <si>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</si>
  <si>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37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</si>
  <si>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</si>
  <si>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</si>
  <si>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</si>
  <si>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</si>
  <si>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</si>
  <si>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31-AP64501SP-13CT-ND</t>
  </si>
  <si>
    <t>Diodes</t>
  </si>
  <si>
    <t>Buck Switching Regulator IC Positive Adjustable 0.8V 1 Output 5A 8-SOIC (0.154", 3.90mm Width) Exposed Pad</t>
  </si>
  <si>
    <t>38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</si>
  <si>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</si>
  <si>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</si>
  <si>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</si>
  <si>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</si>
  <si>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</si>
  <si>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</si>
  <si>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39</t>
  </si>
  <si>
    <t>A microcontroller by Raspberry Pi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</si>
  <si>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</si>
  <si>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</si>
  <si>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</si>
  <si>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</si>
  <si>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</si>
  <si>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40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</si>
  <si>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</si>
  <si>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</si>
  <si>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</si>
  <si>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</si>
  <si>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</si>
  <si>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</si>
  <si>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41</t>
  </si>
  <si>
    <t>Flash Memory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</si>
  <si>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</si>
  <si>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</si>
  <si>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</si>
  <si>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</si>
  <si>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</si>
  <si>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</si>
  <si>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42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</si>
  <si>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</si>
  <si>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</si>
  <si>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</si>
  <si>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</si>
  <si>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</si>
  <si>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</si>
  <si>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</si>
  <si>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</si>
  <si>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</si>
  <si>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</si>
  <si>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</si>
  <si>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</si>
  <si>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</si>
  <si>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</si>
  <si>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</si>
  <si>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</si>
  <si>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</si>
  <si>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7.0.9-7.0.9~ubuntu23.04.1</t>
  </si>
  <si>
    <t>Component Groups:</t>
  </si>
  <si>
    <t>Component Count:</t>
  </si>
  <si>
    <t>115 (88 SMD/ 25 THT)</t>
  </si>
  <si>
    <t>Fitted Components:</t>
  </si>
  <si>
    <t>107 (87 SMD/ 20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</si>
  <si>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</si>
  <si>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</si>
  <si>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</si>
  <si>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</si>
  <si>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</si>
  <si>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</si>
  <si>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</si>
  <si>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</si>
  <si>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</si>
  <si>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</si>
  <si>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</si>
  <si>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J12 J15</t>
  </si>
  <si>
    <t>Debug</t>
  </si>
  <si>
    <t>PinHeader_1x03_P2.54mm_Vertical</t>
  </si>
  <si>
    <t>J23 J24</t>
  </si>
  <si>
    <t>EXT-MIDI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</si>
  <si>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</si>
  <si>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</si>
  <si>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</si>
  <si>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</si>
  <si>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</si>
  <si>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R7</t>
  </si>
  <si>
    <t>DNF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</si>
  <si>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</si>
  <si>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</si>
  <si>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</si>
  <si>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</si>
  <si>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</si>
  <si>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</si>
  <si>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</si>
  <si>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</si>
  <si>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</si>
  <si>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2023-12-01 18:34:26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</si>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</sst>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://www.farnell.com/datasheets/2734135.pdf?_ga=2.259347658.1738794919.1588350964-1787849031.1568210898&amp;_gac=1.15394434.1588350964.EAIaIQobChMIgrHHs4yT6QIVxevtCh39TA_nEAAYASAAEgK8PfD_BwE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murata.com/en-global/products/productdetail.aspx?partno=GRM21BC8YA106ME11%23" TargetMode="External"/><Relationship Id="rId6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7" Type="http://schemas.openxmlformats.org/officeDocument/2006/relationships/hyperlink" Target="https://cdn-shop.adafruit.com/product-files/1138/SK6812+LED+datasheet+.pdf" TargetMode="External"/><Relationship Id="rId8" Type="http://schemas.openxmlformats.org/officeDocument/2006/relationships/hyperlink" Target="https://www.mccsemi.com/pdf/Products/SM4001PL-SM4007PL(SOD-123FL).PDF" TargetMode="External"/><Relationship Id="rId9" Type="http://schemas.openxmlformats.org/officeDocument/2006/relationships/hyperlink" Target="https://www.comchiptech.com/admin/files/product/20190514101641.pdf" TargetMode="External"/><Relationship Id="rId10" Type="http://schemas.openxmlformats.org/officeDocument/2006/relationships/hyperlink" Target="https://www.littelfuse.com/~/media/electronics/datasheets/resettable_ptcs/littelfuse_ptc_1812l_datasheet.pdf.pdf" TargetMode="External"/><Relationship Id="rId11" Type="http://schemas.openxmlformats.org/officeDocument/2006/relationships/hyperlink" Target="https://www.we-online.com/components/products/datasheet/6941xx301002.pdf" TargetMode="External"/><Relationship Id="rId12" Type="http://schemas.openxmlformats.org/officeDocument/2006/relationships/hyperlink" Target="https://app.adam-tech.com/products/download/data_sheet/240508/25sh-b-xx-ts-data-sheet.pdf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churter.com/en/datasheet/typ_4833.2320.pdf" TargetMode="External"/><Relationship Id="rId15" Type="http://schemas.openxmlformats.org/officeDocument/2006/relationships/hyperlink" Target="https://www.we-online.com/components/products/datasheet/614105150721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www.bourns.com/docs/Product-Datasheets/SRN6045TA.pdf" TargetMode="External"/><Relationship Id="rId18" Type="http://schemas.openxmlformats.org/officeDocument/2006/relationships/hyperlink" Target="https://www.onsemi.com/pdf/datasheet/fds4435bz_f085-d.pdf" TargetMode="External"/><Relationship Id="rId19" Type="http://schemas.openxmlformats.org/officeDocument/2006/relationships/hyperlink" Target="https://www.seielect.com/catalog/sei-rn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fscdn.rohm.com/en/products/databook/datasheet/passive/resistor/chip_resistor/mcr-e.pdf" TargetMode="External"/><Relationship Id="rId25" Type="http://schemas.openxmlformats.org/officeDocument/2006/relationships/hyperlink" Target="https://fscdn.rohm.com/en/products/databook/datasheet/passive/resistor/chip_resistor/mcr-e.pdf" TargetMode="External"/><Relationship Id="rId26" Type="http://schemas.openxmlformats.org/officeDocument/2006/relationships/hyperlink" Target="https://fscdn.rohm.com/en/products/databook/datasheet/passive/resistor/chip_resistor/mcr-e.pdf" TargetMode="External"/><Relationship Id="rId27" Type="http://schemas.openxmlformats.org/officeDocument/2006/relationships/hyperlink" Target="https://www.we-online.com/components/products/datasheet/482016514001.pdf" TargetMode="External"/><Relationship Id="rId28" Type="http://schemas.openxmlformats.org/officeDocument/2006/relationships/hyperlink" Target="https://www.we-online.com/components/products/datasheet/430172043816.pdf" TargetMode="External"/><Relationship Id="rId29" Type="http://schemas.openxmlformats.org/officeDocument/2006/relationships/hyperlink" Target="https://omronfs.omron.com/en_US/ecb/products/pdf/en-b3u.pdf" TargetMode="External"/><Relationship Id="rId30" Type="http://schemas.openxmlformats.org/officeDocument/2006/relationships/hyperlink" Target="https://www.diodes.com/assets/Datasheets/74AHCT1G32.pdf" TargetMode="External"/><Relationship Id="rId31" Type="http://schemas.openxmlformats.org/officeDocument/2006/relationships/hyperlink" Target="https://www.diodes.com/assets/Datasheets/AP64501.pdf" TargetMode="External"/><Relationship Id="rId32" Type="http://schemas.openxmlformats.org/officeDocument/2006/relationships/hyperlink" Target="https://www.diodes.com/assets/Datasheets/AZ1117I.pdf" TargetMode="External"/><Relationship Id="rId33" Type="http://schemas.openxmlformats.org/officeDocument/2006/relationships/hyperlink" Target="https://datasheets.raspberrypi.com/rp2040/rp2040-datasheet.pdf" TargetMode="External"/><Relationship Id="rId34" Type="http://schemas.openxmlformats.org/officeDocument/2006/relationships/hyperlink" Target="https://toshiba.semicon-storage.com/info/docget.jsp?did=28819&amp;prodName=TLP2761" TargetMode="External"/><Relationship Id="rId35" Type="http://schemas.openxmlformats.org/officeDocument/2006/relationships/hyperlink" Target="https://www.winbond.com/resource-files/w25q128jv%20revf%2003272018%20plus.pdf" TargetMode="External"/><Relationship Id="rId36" Type="http://schemas.openxmlformats.org/officeDocument/2006/relationships/hyperlink" Target="https://abracon.com/Resonators/ABLS.pdf" TargetMode="External"/><Relationship Id="rId37" Type="http://schemas.openxmlformats.org/officeDocument/2006/relationships/drawing" Target="../drawings/drawing3.xml"/><Relationship Id="rId38" Type="http://schemas.openxmlformats.org/officeDocument/2006/relationships/vmlDrawing" Target="../drawings/vmlDrawing1.vml"/><Relationship Id="rId39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app.adam-tech.com/products/download/data_sheet/240508/25sh-b-xx-ts-data-sheet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60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34.7109375" customWidth="1"/>
    <col min="11" max="11" width="16.7109375" customWidth="1"/>
    <col min="12" max="12" width="42.7109375" customWidth="1"/>
    <col min="13" max="13" width="28.7109375" customWidth="1"/>
    <col min="14" max="14" width="60.7109375" customWidth="1"/>
    <col min="15" max="15" width="16.7109375" customWidth="1"/>
    <col min="16" max="16" width="60.7109375" customWidth="1"/>
    <col min="17" max="17" width="60.7109375" customWidth="1"/>
    <col min="18" max="18" width="19.7109375" customWidth="1"/>
    <col min="19" max="19" width="19.7109375" customWidth="1"/>
  </cols>
  <sheetData>
    <row r="1" spans="1:19" ht="32" customHeight="1">
      <c r="C1" s="1" t="s">
        <v>342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C2" s="2" t="s">
        <v>343</v>
      </c>
      <c r="D2" s="3" t="s">
        <v>344</v>
      </c>
      <c r="E2" s="2" t="s">
        <v>353</v>
      </c>
      <c r="F2" s="3">
        <v>47</v>
      </c>
    </row>
    <row r="3" spans="1:19">
      <c r="C3" s="2" t="s">
        <v>345</v>
      </c>
      <c r="D3" s="3" t="s">
        <v>346</v>
      </c>
      <c r="E3" s="2" t="s">
        <v>354</v>
      </c>
      <c r="F3" s="3" t="s">
        <v>355</v>
      </c>
    </row>
    <row r="4" spans="1:19">
      <c r="C4" s="2" t="s">
        <v>347</v>
      </c>
      <c r="D4" s="3" t="s">
        <v>348</v>
      </c>
      <c r="E4" s="2" t="s">
        <v>356</v>
      </c>
      <c r="F4" s="3" t="s">
        <v>357</v>
      </c>
    </row>
    <row r="5" spans="1:19">
      <c r="C5" s="2" t="s">
        <v>349</v>
      </c>
      <c r="D5" s="3" t="s">
        <v>350</v>
      </c>
      <c r="E5" s="2" t="s">
        <v>358</v>
      </c>
      <c r="F5" s="3">
        <v>1</v>
      </c>
    </row>
    <row r="6" spans="1:19">
      <c r="C6" s="2" t="s">
        <v>351</v>
      </c>
      <c r="D6" s="3" t="s">
        <v>352</v>
      </c>
      <c r="E6" s="2" t="s">
        <v>359</v>
      </c>
      <c r="F6" s="3">
        <v>107</v>
      </c>
    </row>
    <row r="8" spans="1:1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</row>
    <row r="9" spans="1:19" ht="30" customHeight="1">
      <c r="A9" s="5" t="s">
        <v>19</v>
      </c>
      <c r="B9" s="6" t="s">
        <v>20</v>
      </c>
      <c r="C9" s="7" t="s">
        <v>21</v>
      </c>
      <c r="D9" s="7" t="s">
        <v>22</v>
      </c>
      <c r="E9" s="7" t="s">
        <v>23</v>
      </c>
      <c r="F9" s="7" t="s">
        <v>24</v>
      </c>
      <c r="G9" s="5" t="s">
        <v>25</v>
      </c>
      <c r="H9" s="5" t="s">
        <v>26</v>
      </c>
      <c r="I9" s="7" t="s">
        <v>27</v>
      </c>
      <c r="J9" s="8" t="s">
        <v>28</v>
      </c>
      <c r="K9" s="8" t="s">
        <v>28</v>
      </c>
      <c r="L9" s="8" t="s">
        <v>28</v>
      </c>
      <c r="M9" s="8" t="s">
        <v>28</v>
      </c>
      <c r="N9" s="8" t="s">
        <v>28</v>
      </c>
      <c r="O9" s="8" t="s">
        <v>28</v>
      </c>
      <c r="P9" s="6" t="s">
        <v>29</v>
      </c>
      <c r="Q9" s="6" t="s">
        <v>30</v>
      </c>
      <c r="R9" s="8" t="s">
        <v>28</v>
      </c>
      <c r="S9" s="8" t="s">
        <v>28</v>
      </c>
    </row>
    <row r="10" spans="1:19" ht="30" customHeight="1">
      <c r="A10" s="9" t="s">
        <v>25</v>
      </c>
      <c r="B10" s="10" t="s">
        <v>31</v>
      </c>
      <c r="C10" s="11" t="s">
        <v>32</v>
      </c>
      <c r="D10" s="11" t="s">
        <v>33</v>
      </c>
      <c r="E10" s="11" t="s">
        <v>34</v>
      </c>
      <c r="F10" s="11" t="s">
        <v>24</v>
      </c>
      <c r="G10" s="9" t="s">
        <v>25</v>
      </c>
      <c r="H10" s="9" t="s">
        <v>26</v>
      </c>
      <c r="I10" s="12" t="s">
        <v>28</v>
      </c>
      <c r="J10" s="10" t="s">
        <v>35</v>
      </c>
      <c r="K10" s="10" t="s">
        <v>36</v>
      </c>
      <c r="L10" s="10" t="s">
        <v>37</v>
      </c>
      <c r="M10" s="10" t="s">
        <v>38</v>
      </c>
      <c r="N10" s="10" t="s">
        <v>39</v>
      </c>
      <c r="O10" s="12" t="s">
        <v>28</v>
      </c>
      <c r="P10" s="12" t="s">
        <v>28</v>
      </c>
      <c r="Q10" s="12" t="s">
        <v>28</v>
      </c>
      <c r="R10" s="12" t="s">
        <v>28</v>
      </c>
      <c r="S10" s="12" t="s">
        <v>28</v>
      </c>
    </row>
    <row r="11" spans="1:19" ht="60" customHeight="1">
      <c r="A11" s="5" t="s">
        <v>40</v>
      </c>
      <c r="B11" s="6" t="s">
        <v>31</v>
      </c>
      <c r="C11" s="7" t="s">
        <v>32</v>
      </c>
      <c r="D11" s="7" t="s">
        <v>41</v>
      </c>
      <c r="E11" s="7" t="s">
        <v>42</v>
      </c>
      <c r="F11" s="7" t="s">
        <v>24</v>
      </c>
      <c r="G11" s="5" t="s">
        <v>19</v>
      </c>
      <c r="H11" s="5" t="s">
        <v>26</v>
      </c>
      <c r="I11" s="7" t="s">
        <v>43</v>
      </c>
      <c r="J11" s="6" t="s">
        <v>44</v>
      </c>
      <c r="K11" s="6" t="s">
        <v>17</v>
      </c>
      <c r="L11" s="6" t="s">
        <v>45</v>
      </c>
      <c r="M11" s="6" t="s">
        <v>38</v>
      </c>
      <c r="N11" s="6" t="s">
        <v>46</v>
      </c>
      <c r="O11" s="8" t="s">
        <v>28</v>
      </c>
      <c r="P11" s="8" t="s">
        <v>28</v>
      </c>
      <c r="Q11" s="8" t="s">
        <v>28</v>
      </c>
      <c r="R11" s="8" t="s">
        <v>28</v>
      </c>
      <c r="S11" s="8" t="s">
        <v>28</v>
      </c>
    </row>
    <row r="12" spans="1:19" ht="30" customHeight="1">
      <c r="A12" s="9" t="s">
        <v>47</v>
      </c>
      <c r="B12" s="10" t="s">
        <v>20</v>
      </c>
      <c r="C12" s="11" t="s">
        <v>21</v>
      </c>
      <c r="D12" s="11" t="s">
        <v>48</v>
      </c>
      <c r="E12" s="11" t="s">
        <v>49</v>
      </c>
      <c r="F12" s="11" t="s">
        <v>24</v>
      </c>
      <c r="G12" s="9" t="s">
        <v>50</v>
      </c>
      <c r="H12" s="9" t="s">
        <v>26</v>
      </c>
      <c r="I12" s="11" t="s">
        <v>27</v>
      </c>
      <c r="J12" s="10" t="s">
        <v>51</v>
      </c>
      <c r="K12" s="10" t="s">
        <v>36</v>
      </c>
      <c r="L12" s="10" t="s">
        <v>52</v>
      </c>
      <c r="M12" s="10" t="s">
        <v>53</v>
      </c>
      <c r="N12" s="10" t="s">
        <v>54</v>
      </c>
      <c r="O12" s="10" t="s">
        <v>55</v>
      </c>
      <c r="P12" s="10" t="s">
        <v>56</v>
      </c>
      <c r="Q12" s="10" t="s">
        <v>57</v>
      </c>
      <c r="R12" s="10" t="s">
        <v>58</v>
      </c>
      <c r="S12" s="10" t="s">
        <v>59</v>
      </c>
    </row>
    <row r="13" spans="1:19" ht="30" customHeight="1">
      <c r="A13" s="5" t="s">
        <v>60</v>
      </c>
      <c r="B13" s="6" t="s">
        <v>20</v>
      </c>
      <c r="C13" s="7" t="s">
        <v>21</v>
      </c>
      <c r="D13" s="7" t="s">
        <v>61</v>
      </c>
      <c r="E13" s="7" t="s">
        <v>62</v>
      </c>
      <c r="F13" s="7" t="s">
        <v>24</v>
      </c>
      <c r="G13" s="5" t="s">
        <v>25</v>
      </c>
      <c r="H13" s="5" t="s">
        <v>26</v>
      </c>
      <c r="I13" s="7" t="s">
        <v>27</v>
      </c>
      <c r="J13" s="8" t="s">
        <v>28</v>
      </c>
      <c r="K13" s="8" t="s">
        <v>28</v>
      </c>
      <c r="L13" s="8" t="s">
        <v>28</v>
      </c>
      <c r="M13" s="8" t="s">
        <v>28</v>
      </c>
      <c r="N13" s="8" t="s">
        <v>28</v>
      </c>
      <c r="O13" s="8" t="s">
        <v>28</v>
      </c>
      <c r="P13" s="6" t="s">
        <v>63</v>
      </c>
      <c r="Q13" s="6" t="s">
        <v>64</v>
      </c>
      <c r="R13" s="8" t="s">
        <v>28</v>
      </c>
      <c r="S13" s="8" t="s">
        <v>28</v>
      </c>
    </row>
    <row r="14" spans="1:19" ht="30" customHeight="1">
      <c r="A14" s="9" t="s">
        <v>65</v>
      </c>
      <c r="B14" s="10" t="s">
        <v>31</v>
      </c>
      <c r="C14" s="11" t="s">
        <v>32</v>
      </c>
      <c r="D14" s="11" t="s">
        <v>66</v>
      </c>
      <c r="E14" s="11" t="s">
        <v>67</v>
      </c>
      <c r="F14" s="11" t="s">
        <v>24</v>
      </c>
      <c r="G14" s="9" t="s">
        <v>68</v>
      </c>
      <c r="H14" s="9" t="s">
        <v>26</v>
      </c>
      <c r="I14" s="11" t="s">
        <v>69</v>
      </c>
      <c r="J14" s="10" t="s">
        <v>70</v>
      </c>
      <c r="K14" s="10" t="s">
        <v>17</v>
      </c>
      <c r="L14" s="10" t="s">
        <v>71</v>
      </c>
      <c r="M14" s="10" t="s">
        <v>38</v>
      </c>
      <c r="N14" s="10" t="s">
        <v>72</v>
      </c>
      <c r="O14" s="10" t="s">
        <v>73</v>
      </c>
      <c r="P14" s="10" t="s">
        <v>74</v>
      </c>
      <c r="Q14" s="10" t="s">
        <v>75</v>
      </c>
      <c r="R14" s="12" t="s">
        <v>28</v>
      </c>
      <c r="S14" s="12" t="s">
        <v>28</v>
      </c>
    </row>
    <row r="15" spans="1:19">
      <c r="A15" s="5" t="s">
        <v>76</v>
      </c>
      <c r="B15" s="6" t="s">
        <v>77</v>
      </c>
      <c r="C15" s="7" t="s">
        <v>78</v>
      </c>
      <c r="D15" s="7" t="s">
        <v>79</v>
      </c>
      <c r="E15" s="7" t="s">
        <v>80</v>
      </c>
      <c r="F15" s="7" t="s">
        <v>81</v>
      </c>
      <c r="G15" s="5" t="s">
        <v>19</v>
      </c>
      <c r="H15" s="5" t="s">
        <v>26</v>
      </c>
      <c r="I15" s="8" t="s">
        <v>82</v>
      </c>
      <c r="J15" s="6" t="s">
        <v>83</v>
      </c>
      <c r="K15" s="6" t="s">
        <v>18</v>
      </c>
      <c r="L15" s="8" t="s">
        <v>28</v>
      </c>
      <c r="M15" s="8" t="s">
        <v>28</v>
      </c>
      <c r="N15" s="6" t="s">
        <v>84</v>
      </c>
      <c r="O15" s="8" t="s">
        <v>28</v>
      </c>
      <c r="P15" s="8" t="s">
        <v>28</v>
      </c>
      <c r="Q15" s="8" t="s">
        <v>28</v>
      </c>
      <c r="R15" s="8" t="s">
        <v>28</v>
      </c>
      <c r="S15" s="8" t="s">
        <v>28</v>
      </c>
    </row>
    <row r="16" spans="1:19" ht="45" customHeight="1">
      <c r="A16" s="9" t="s">
        <v>85</v>
      </c>
      <c r="B16" s="12" t="s">
        <v>28</v>
      </c>
      <c r="C16" s="11" t="s">
        <v>86</v>
      </c>
      <c r="D16" s="11" t="s">
        <v>87</v>
      </c>
      <c r="E16" s="11" t="s">
        <v>86</v>
      </c>
      <c r="F16" s="11" t="s">
        <v>88</v>
      </c>
      <c r="G16" s="9" t="s">
        <v>19</v>
      </c>
      <c r="H16" s="9" t="s">
        <v>26</v>
      </c>
      <c r="I16" s="11" t="s">
        <v>89</v>
      </c>
      <c r="J16" s="12" t="s">
        <v>28</v>
      </c>
      <c r="K16" s="12" t="s">
        <v>28</v>
      </c>
      <c r="L16" s="12" t="s">
        <v>28</v>
      </c>
      <c r="M16" s="12" t="s">
        <v>28</v>
      </c>
      <c r="N16" s="12" t="s">
        <v>28</v>
      </c>
      <c r="O16" s="12" t="s">
        <v>28</v>
      </c>
      <c r="P16" s="10" t="s">
        <v>90</v>
      </c>
      <c r="Q16" s="10" t="s">
        <v>91</v>
      </c>
      <c r="R16" s="12" t="s">
        <v>28</v>
      </c>
      <c r="S16" s="12" t="s">
        <v>28</v>
      </c>
    </row>
    <row r="17" spans="1:19">
      <c r="A17" s="5" t="s">
        <v>92</v>
      </c>
      <c r="B17" s="6" t="s">
        <v>93</v>
      </c>
      <c r="C17" s="7" t="s">
        <v>94</v>
      </c>
      <c r="D17" s="7" t="s">
        <v>95</v>
      </c>
      <c r="E17" s="7" t="s">
        <v>96</v>
      </c>
      <c r="F17" s="7" t="s">
        <v>97</v>
      </c>
      <c r="G17" s="5" t="s">
        <v>19</v>
      </c>
      <c r="H17" s="5" t="s">
        <v>26</v>
      </c>
      <c r="I17" s="8" t="s">
        <v>82</v>
      </c>
      <c r="J17" s="8" t="s">
        <v>28</v>
      </c>
      <c r="K17" s="8" t="s">
        <v>28</v>
      </c>
      <c r="L17" s="8" t="s">
        <v>28</v>
      </c>
      <c r="M17" s="8" t="s">
        <v>28</v>
      </c>
      <c r="N17" s="8" t="s">
        <v>28</v>
      </c>
      <c r="O17" s="8" t="s">
        <v>28</v>
      </c>
      <c r="P17" s="8" t="s">
        <v>28</v>
      </c>
      <c r="Q17" s="8" t="s">
        <v>28</v>
      </c>
      <c r="R17" s="8" t="s">
        <v>28</v>
      </c>
      <c r="S17" s="8" t="s">
        <v>28</v>
      </c>
    </row>
    <row r="18" spans="1:19">
      <c r="A18" s="9" t="s">
        <v>98</v>
      </c>
      <c r="B18" s="10" t="s">
        <v>93</v>
      </c>
      <c r="C18" s="11" t="s">
        <v>94</v>
      </c>
      <c r="D18" s="11" t="s">
        <v>99</v>
      </c>
      <c r="E18" s="11" t="s">
        <v>100</v>
      </c>
      <c r="F18" s="11" t="s">
        <v>97</v>
      </c>
      <c r="G18" s="9" t="s">
        <v>19</v>
      </c>
      <c r="H18" s="9" t="s">
        <v>26</v>
      </c>
      <c r="I18" s="12" t="s">
        <v>82</v>
      </c>
      <c r="J18" s="12" t="s">
        <v>28</v>
      </c>
      <c r="K18" s="12" t="s">
        <v>28</v>
      </c>
      <c r="L18" s="12" t="s">
        <v>28</v>
      </c>
      <c r="M18" s="12" t="s">
        <v>28</v>
      </c>
      <c r="N18" s="12" t="s">
        <v>28</v>
      </c>
      <c r="O18" s="12" t="s">
        <v>28</v>
      </c>
      <c r="P18" s="12" t="s">
        <v>28</v>
      </c>
      <c r="Q18" s="12" t="s">
        <v>28</v>
      </c>
      <c r="R18" s="12" t="s">
        <v>28</v>
      </c>
      <c r="S18" s="12" t="s">
        <v>28</v>
      </c>
    </row>
    <row r="19" spans="1:19" ht="30" customHeight="1">
      <c r="A19" s="5" t="s">
        <v>101</v>
      </c>
      <c r="B19" s="6" t="s">
        <v>102</v>
      </c>
      <c r="C19" s="7" t="s">
        <v>103</v>
      </c>
      <c r="D19" s="7" t="s">
        <v>104</v>
      </c>
      <c r="E19" s="7" t="s">
        <v>103</v>
      </c>
      <c r="F19" s="7" t="s">
        <v>105</v>
      </c>
      <c r="G19" s="5" t="s">
        <v>47</v>
      </c>
      <c r="H19" s="5" t="s">
        <v>26</v>
      </c>
      <c r="I19" s="7" t="s">
        <v>106</v>
      </c>
      <c r="J19" s="8" t="s">
        <v>28</v>
      </c>
      <c r="K19" s="8" t="s">
        <v>28</v>
      </c>
      <c r="L19" s="8" t="s">
        <v>28</v>
      </c>
      <c r="M19" s="8" t="s">
        <v>28</v>
      </c>
      <c r="N19" s="8" t="s">
        <v>28</v>
      </c>
      <c r="O19" s="8" t="s">
        <v>28</v>
      </c>
      <c r="P19" s="6" t="s">
        <v>107</v>
      </c>
      <c r="Q19" s="8" t="s">
        <v>28</v>
      </c>
      <c r="R19" s="8" t="s">
        <v>28</v>
      </c>
      <c r="S19" s="8" t="s">
        <v>28</v>
      </c>
    </row>
    <row r="20" spans="1:19" ht="30" customHeight="1">
      <c r="A20" s="9" t="s">
        <v>108</v>
      </c>
      <c r="B20" s="10" t="s">
        <v>109</v>
      </c>
      <c r="C20" s="11" t="s">
        <v>110</v>
      </c>
      <c r="D20" s="11" t="s">
        <v>111</v>
      </c>
      <c r="E20" s="11" t="s">
        <v>112</v>
      </c>
      <c r="F20" s="11" t="s">
        <v>113</v>
      </c>
      <c r="G20" s="9" t="s">
        <v>19</v>
      </c>
      <c r="H20" s="9" t="s">
        <v>26</v>
      </c>
      <c r="I20" s="11" t="s">
        <v>114</v>
      </c>
      <c r="J20" s="12" t="s">
        <v>28</v>
      </c>
      <c r="K20" s="12" t="s">
        <v>28</v>
      </c>
      <c r="L20" s="12" t="s">
        <v>28</v>
      </c>
      <c r="M20" s="12" t="s">
        <v>28</v>
      </c>
      <c r="N20" s="12" t="s">
        <v>28</v>
      </c>
      <c r="O20" s="12" t="s">
        <v>28</v>
      </c>
      <c r="P20" s="10" t="s">
        <v>115</v>
      </c>
      <c r="Q20" s="12" t="s">
        <v>28</v>
      </c>
      <c r="R20" s="12" t="s">
        <v>28</v>
      </c>
      <c r="S20" s="12" t="s">
        <v>28</v>
      </c>
    </row>
    <row r="21" spans="1:19" ht="30" customHeight="1">
      <c r="A21" s="5" t="s">
        <v>116</v>
      </c>
      <c r="B21" s="6" t="s">
        <v>117</v>
      </c>
      <c r="C21" s="7" t="s">
        <v>118</v>
      </c>
      <c r="D21" s="7" t="s">
        <v>119</v>
      </c>
      <c r="E21" s="7" t="s">
        <v>120</v>
      </c>
      <c r="F21" s="7" t="s">
        <v>121</v>
      </c>
      <c r="G21" s="5" t="s">
        <v>25</v>
      </c>
      <c r="H21" s="5" t="s">
        <v>26</v>
      </c>
      <c r="I21" s="7" t="s">
        <v>122</v>
      </c>
      <c r="J21" s="8" t="s">
        <v>28</v>
      </c>
      <c r="K21" s="8" t="s">
        <v>28</v>
      </c>
      <c r="L21" s="8" t="s">
        <v>28</v>
      </c>
      <c r="M21" s="8" t="s">
        <v>28</v>
      </c>
      <c r="N21" s="8" t="s">
        <v>28</v>
      </c>
      <c r="O21" s="8" t="s">
        <v>28</v>
      </c>
      <c r="P21" s="6" t="s">
        <v>123</v>
      </c>
      <c r="Q21" s="6" t="s">
        <v>124</v>
      </c>
      <c r="R21" s="8" t="s">
        <v>28</v>
      </c>
      <c r="S21" s="8" t="s">
        <v>28</v>
      </c>
    </row>
    <row r="22" spans="1:19" ht="30" customHeight="1">
      <c r="A22" s="9" t="s">
        <v>125</v>
      </c>
      <c r="B22" s="10" t="s">
        <v>126</v>
      </c>
      <c r="C22" s="11" t="s">
        <v>127</v>
      </c>
      <c r="D22" s="11" t="s">
        <v>128</v>
      </c>
      <c r="E22" s="11" t="s">
        <v>129</v>
      </c>
      <c r="F22" s="11" t="s">
        <v>130</v>
      </c>
      <c r="G22" s="9" t="s">
        <v>19</v>
      </c>
      <c r="H22" s="9" t="s">
        <v>26</v>
      </c>
      <c r="I22" s="11" t="s">
        <v>131</v>
      </c>
      <c r="J22" s="12" t="s">
        <v>28</v>
      </c>
      <c r="K22" s="12" t="s">
        <v>28</v>
      </c>
      <c r="L22" s="12" t="s">
        <v>28</v>
      </c>
      <c r="M22" s="12" t="s">
        <v>28</v>
      </c>
      <c r="N22" s="12" t="s">
        <v>28</v>
      </c>
      <c r="O22" s="12" t="s">
        <v>28</v>
      </c>
      <c r="P22" s="10" t="s">
        <v>132</v>
      </c>
      <c r="Q22" s="12" t="s">
        <v>28</v>
      </c>
      <c r="R22" s="12" t="s">
        <v>28</v>
      </c>
      <c r="S22" s="12" t="s">
        <v>28</v>
      </c>
    </row>
    <row r="23" spans="1:19" ht="30" customHeight="1">
      <c r="A23" s="5" t="s">
        <v>68</v>
      </c>
      <c r="B23" s="6" t="s">
        <v>133</v>
      </c>
      <c r="C23" s="7" t="s">
        <v>134</v>
      </c>
      <c r="D23" s="7" t="s">
        <v>135</v>
      </c>
      <c r="E23" s="7" t="s">
        <v>136</v>
      </c>
      <c r="F23" s="7" t="s">
        <v>137</v>
      </c>
      <c r="G23" s="5" t="s">
        <v>19</v>
      </c>
      <c r="H23" s="5" t="s">
        <v>26</v>
      </c>
      <c r="I23" s="7" t="s">
        <v>138</v>
      </c>
      <c r="J23" s="8" t="s">
        <v>28</v>
      </c>
      <c r="K23" s="8" t="s">
        <v>28</v>
      </c>
      <c r="L23" s="8" t="s">
        <v>28</v>
      </c>
      <c r="M23" s="8" t="s">
        <v>28</v>
      </c>
      <c r="N23" s="8" t="s">
        <v>28</v>
      </c>
      <c r="O23" s="8" t="s">
        <v>28</v>
      </c>
      <c r="P23" s="6" t="s">
        <v>139</v>
      </c>
      <c r="Q23" s="8" t="s">
        <v>28</v>
      </c>
      <c r="R23" s="8" t="s">
        <v>28</v>
      </c>
      <c r="S23" s="8" t="s">
        <v>28</v>
      </c>
    </row>
    <row r="24" spans="1:19">
      <c r="A24" s="9" t="s">
        <v>50</v>
      </c>
      <c r="B24" s="10" t="s">
        <v>140</v>
      </c>
      <c r="C24" s="11" t="s">
        <v>141</v>
      </c>
      <c r="D24" s="11" t="s">
        <v>142</v>
      </c>
      <c r="E24" s="11" t="s">
        <v>143</v>
      </c>
      <c r="F24" s="11" t="s">
        <v>144</v>
      </c>
      <c r="G24" s="9" t="s">
        <v>19</v>
      </c>
      <c r="H24" s="9" t="s">
        <v>26</v>
      </c>
      <c r="I24" s="12" t="s">
        <v>28</v>
      </c>
      <c r="J24" s="12" t="s">
        <v>28</v>
      </c>
      <c r="K24" s="12" t="s">
        <v>28</v>
      </c>
      <c r="L24" s="12" t="s">
        <v>28</v>
      </c>
      <c r="M24" s="12" t="s">
        <v>28</v>
      </c>
      <c r="N24" s="12" t="s">
        <v>28</v>
      </c>
      <c r="O24" s="12" t="s">
        <v>28</v>
      </c>
      <c r="P24" s="12" t="s">
        <v>28</v>
      </c>
      <c r="Q24" s="12" t="s">
        <v>28</v>
      </c>
      <c r="R24" s="12" t="s">
        <v>28</v>
      </c>
      <c r="S24" s="12" t="s">
        <v>28</v>
      </c>
    </row>
    <row r="25" spans="1:19" ht="45" customHeight="1">
      <c r="A25" s="5" t="s">
        <v>145</v>
      </c>
      <c r="B25" s="6" t="s">
        <v>146</v>
      </c>
      <c r="C25" s="7" t="s">
        <v>147</v>
      </c>
      <c r="D25" s="7" t="s">
        <v>148</v>
      </c>
      <c r="E25" s="7" t="s">
        <v>149</v>
      </c>
      <c r="F25" s="7" t="s">
        <v>150</v>
      </c>
      <c r="G25" s="5" t="s">
        <v>19</v>
      </c>
      <c r="H25" s="5" t="s">
        <v>26</v>
      </c>
      <c r="I25" s="7" t="s">
        <v>151</v>
      </c>
      <c r="J25" s="8" t="s">
        <v>28</v>
      </c>
      <c r="K25" s="8" t="s">
        <v>28</v>
      </c>
      <c r="L25" s="8" t="s">
        <v>28</v>
      </c>
      <c r="M25" s="8" t="s">
        <v>28</v>
      </c>
      <c r="N25" s="8" t="s">
        <v>28</v>
      </c>
      <c r="O25" s="8" t="s">
        <v>28</v>
      </c>
      <c r="P25" s="6" t="s">
        <v>152</v>
      </c>
      <c r="Q25" s="6" t="s">
        <v>153</v>
      </c>
      <c r="R25" s="8" t="s">
        <v>28</v>
      </c>
      <c r="S25" s="8" t="s">
        <v>28</v>
      </c>
    </row>
    <row r="26" spans="1:19" ht="30" customHeight="1">
      <c r="A26" s="9" t="s">
        <v>154</v>
      </c>
      <c r="B26" s="10" t="s">
        <v>155</v>
      </c>
      <c r="C26" s="11" t="s">
        <v>156</v>
      </c>
      <c r="D26" s="11" t="s">
        <v>157</v>
      </c>
      <c r="E26" s="11" t="s">
        <v>158</v>
      </c>
      <c r="F26" s="11" t="s">
        <v>159</v>
      </c>
      <c r="G26" s="9" t="s">
        <v>25</v>
      </c>
      <c r="H26" s="9" t="s">
        <v>26</v>
      </c>
      <c r="I26" s="11" t="s">
        <v>160</v>
      </c>
      <c r="J26" s="12" t="s">
        <v>28</v>
      </c>
      <c r="K26" s="12" t="s">
        <v>28</v>
      </c>
      <c r="L26" s="12" t="s">
        <v>28</v>
      </c>
      <c r="M26" s="12" t="s">
        <v>28</v>
      </c>
      <c r="N26" s="12" t="s">
        <v>28</v>
      </c>
      <c r="O26" s="12" t="s">
        <v>28</v>
      </c>
      <c r="P26" s="10" t="s">
        <v>161</v>
      </c>
      <c r="Q26" s="10" t="s">
        <v>162</v>
      </c>
      <c r="R26" s="12" t="s">
        <v>28</v>
      </c>
      <c r="S26" s="12" t="s">
        <v>28</v>
      </c>
    </row>
    <row r="27" spans="1:19" ht="30" customHeight="1">
      <c r="A27" s="5" t="s">
        <v>163</v>
      </c>
      <c r="B27" s="6" t="s">
        <v>164</v>
      </c>
      <c r="C27" s="7" t="s">
        <v>165</v>
      </c>
      <c r="D27" s="7" t="s">
        <v>166</v>
      </c>
      <c r="E27" s="7" t="s">
        <v>167</v>
      </c>
      <c r="F27" s="7" t="s">
        <v>168</v>
      </c>
      <c r="G27" s="5" t="s">
        <v>65</v>
      </c>
      <c r="H27" s="5" t="s">
        <v>26</v>
      </c>
      <c r="I27" s="7" t="s">
        <v>169</v>
      </c>
      <c r="J27" s="8" t="s">
        <v>28</v>
      </c>
      <c r="K27" s="8" t="s">
        <v>28</v>
      </c>
      <c r="L27" s="8" t="s">
        <v>28</v>
      </c>
      <c r="M27" s="8" t="s">
        <v>28</v>
      </c>
      <c r="N27" s="8" t="s">
        <v>28</v>
      </c>
      <c r="O27" s="8" t="s">
        <v>28</v>
      </c>
      <c r="P27" s="6" t="s">
        <v>170</v>
      </c>
      <c r="Q27" s="6" t="s">
        <v>171</v>
      </c>
      <c r="R27" s="8" t="s">
        <v>28</v>
      </c>
      <c r="S27" s="8" t="s">
        <v>28</v>
      </c>
    </row>
    <row r="28" spans="1:19" ht="45" customHeight="1">
      <c r="A28" s="9" t="s">
        <v>172</v>
      </c>
      <c r="B28" s="10" t="s">
        <v>173</v>
      </c>
      <c r="C28" s="11" t="s">
        <v>174</v>
      </c>
      <c r="D28" s="11" t="s">
        <v>175</v>
      </c>
      <c r="E28" s="11" t="s">
        <v>176</v>
      </c>
      <c r="F28" s="11" t="s">
        <v>177</v>
      </c>
      <c r="G28" s="9" t="s">
        <v>65</v>
      </c>
      <c r="H28" s="9" t="s">
        <v>26</v>
      </c>
      <c r="I28" s="12" t="s">
        <v>82</v>
      </c>
      <c r="J28" s="12" t="s">
        <v>28</v>
      </c>
      <c r="K28" s="12" t="s">
        <v>28</v>
      </c>
      <c r="L28" s="12" t="s">
        <v>28</v>
      </c>
      <c r="M28" s="12" t="s">
        <v>28</v>
      </c>
      <c r="N28" s="12" t="s">
        <v>28</v>
      </c>
      <c r="O28" s="12" t="s">
        <v>28</v>
      </c>
      <c r="P28" s="12" t="s">
        <v>28</v>
      </c>
      <c r="Q28" s="12" t="s">
        <v>28</v>
      </c>
      <c r="R28" s="12" t="s">
        <v>28</v>
      </c>
      <c r="S28" s="12" t="s">
        <v>28</v>
      </c>
    </row>
    <row r="29" spans="1:19" ht="30" customHeight="1">
      <c r="A29" s="5" t="s">
        <v>178</v>
      </c>
      <c r="B29" s="6" t="s">
        <v>179</v>
      </c>
      <c r="C29" s="7" t="s">
        <v>180</v>
      </c>
      <c r="D29" s="7" t="s">
        <v>181</v>
      </c>
      <c r="E29" s="7" t="s">
        <v>182</v>
      </c>
      <c r="F29" s="7" t="s">
        <v>183</v>
      </c>
      <c r="G29" s="5" t="s">
        <v>19</v>
      </c>
      <c r="H29" s="5" t="s">
        <v>26</v>
      </c>
      <c r="I29" s="7" t="s">
        <v>184</v>
      </c>
      <c r="J29" s="8" t="s">
        <v>28</v>
      </c>
      <c r="K29" s="8" t="s">
        <v>28</v>
      </c>
      <c r="L29" s="8" t="s">
        <v>28</v>
      </c>
      <c r="M29" s="8" t="s">
        <v>28</v>
      </c>
      <c r="N29" s="8" t="s">
        <v>28</v>
      </c>
      <c r="O29" s="8" t="s">
        <v>28</v>
      </c>
      <c r="P29" s="6" t="s">
        <v>185</v>
      </c>
      <c r="Q29" s="8" t="s">
        <v>28</v>
      </c>
      <c r="R29" s="8" t="s">
        <v>28</v>
      </c>
      <c r="S29" s="8" t="s">
        <v>28</v>
      </c>
    </row>
    <row r="30" spans="1:19" ht="30" customHeight="1">
      <c r="A30" s="9" t="s">
        <v>186</v>
      </c>
      <c r="B30" s="10" t="s">
        <v>187</v>
      </c>
      <c r="C30" s="11" t="s">
        <v>188</v>
      </c>
      <c r="D30" s="11" t="s">
        <v>189</v>
      </c>
      <c r="E30" s="11" t="s">
        <v>190</v>
      </c>
      <c r="F30" s="11" t="s">
        <v>191</v>
      </c>
      <c r="G30" s="9" t="s">
        <v>47</v>
      </c>
      <c r="H30" s="9" t="s">
        <v>26</v>
      </c>
      <c r="I30" s="11" t="s">
        <v>192</v>
      </c>
      <c r="J30" s="12" t="s">
        <v>28</v>
      </c>
      <c r="K30" s="12" t="s">
        <v>28</v>
      </c>
      <c r="L30" s="12" t="s">
        <v>28</v>
      </c>
      <c r="M30" s="12" t="s">
        <v>28</v>
      </c>
      <c r="N30" s="12" t="s">
        <v>28</v>
      </c>
      <c r="O30" s="12" t="s">
        <v>28</v>
      </c>
      <c r="P30" s="10" t="s">
        <v>193</v>
      </c>
      <c r="Q30" s="12" t="s">
        <v>28</v>
      </c>
      <c r="R30" s="12" t="s">
        <v>28</v>
      </c>
      <c r="S30" s="12" t="s">
        <v>28</v>
      </c>
    </row>
    <row r="31" spans="1:19" ht="30" customHeight="1">
      <c r="A31" s="5" t="s">
        <v>194</v>
      </c>
      <c r="B31" s="6" t="s">
        <v>195</v>
      </c>
      <c r="C31" s="7" t="s">
        <v>196</v>
      </c>
      <c r="D31" s="7" t="s">
        <v>197</v>
      </c>
      <c r="E31" s="7" t="s">
        <v>198</v>
      </c>
      <c r="F31" s="7" t="s">
        <v>199</v>
      </c>
      <c r="G31" s="5" t="s">
        <v>19</v>
      </c>
      <c r="H31" s="5" t="s">
        <v>26</v>
      </c>
      <c r="I31" s="7" t="s">
        <v>200</v>
      </c>
      <c r="J31" s="6" t="s">
        <v>201</v>
      </c>
      <c r="K31" s="6" t="s">
        <v>36</v>
      </c>
      <c r="L31" s="6" t="s">
        <v>198</v>
      </c>
      <c r="M31" s="6" t="s">
        <v>202</v>
      </c>
      <c r="N31" s="6" t="s">
        <v>203</v>
      </c>
      <c r="O31" s="8" t="s">
        <v>28</v>
      </c>
      <c r="P31" s="8" t="s">
        <v>28</v>
      </c>
      <c r="Q31" s="8" t="s">
        <v>28</v>
      </c>
      <c r="R31" s="8" t="s">
        <v>28</v>
      </c>
      <c r="S31" s="8" t="s">
        <v>28</v>
      </c>
    </row>
    <row r="32" spans="1:19" ht="30" customHeight="1">
      <c r="A32" s="9" t="s">
        <v>204</v>
      </c>
      <c r="B32" s="10" t="s">
        <v>205</v>
      </c>
      <c r="C32" s="11" t="s">
        <v>206</v>
      </c>
      <c r="D32" s="11" t="s">
        <v>207</v>
      </c>
      <c r="E32" s="11" t="s">
        <v>206</v>
      </c>
      <c r="F32" s="11" t="s">
        <v>208</v>
      </c>
      <c r="G32" s="9" t="s">
        <v>19</v>
      </c>
      <c r="H32" s="9" t="s">
        <v>26</v>
      </c>
      <c r="I32" s="11" t="s">
        <v>209</v>
      </c>
      <c r="J32" s="12" t="s">
        <v>28</v>
      </c>
      <c r="K32" s="12" t="s">
        <v>28</v>
      </c>
      <c r="L32" s="12" t="s">
        <v>28</v>
      </c>
      <c r="M32" s="12" t="s">
        <v>28</v>
      </c>
      <c r="N32" s="12" t="s">
        <v>28</v>
      </c>
      <c r="O32" s="12" t="s">
        <v>28</v>
      </c>
      <c r="P32" s="10" t="s">
        <v>210</v>
      </c>
      <c r="Q32" s="12" t="s">
        <v>28</v>
      </c>
      <c r="R32" s="12" t="s">
        <v>28</v>
      </c>
      <c r="S32" s="12" t="s">
        <v>28</v>
      </c>
    </row>
    <row r="33" spans="1:19" ht="30" customHeight="1">
      <c r="A33" s="5" t="s">
        <v>211</v>
      </c>
      <c r="B33" s="6" t="s">
        <v>212</v>
      </c>
      <c r="C33" s="7" t="s">
        <v>213</v>
      </c>
      <c r="D33" s="7" t="s">
        <v>214</v>
      </c>
      <c r="E33" s="7" t="s">
        <v>215</v>
      </c>
      <c r="F33" s="7" t="s">
        <v>216</v>
      </c>
      <c r="G33" s="5" t="s">
        <v>25</v>
      </c>
      <c r="H33" s="5" t="s">
        <v>26</v>
      </c>
      <c r="I33" s="7" t="s">
        <v>217</v>
      </c>
      <c r="J33" s="6" t="s">
        <v>218</v>
      </c>
      <c r="K33" s="6" t="s">
        <v>36</v>
      </c>
      <c r="L33" s="6" t="s">
        <v>219</v>
      </c>
      <c r="M33" s="6" t="s">
        <v>220</v>
      </c>
      <c r="N33" s="6" t="s">
        <v>221</v>
      </c>
      <c r="O33" s="6" t="s">
        <v>222</v>
      </c>
      <c r="P33" s="6" t="s">
        <v>223</v>
      </c>
      <c r="Q33" s="8" t="s">
        <v>28</v>
      </c>
      <c r="R33" s="8" t="s">
        <v>28</v>
      </c>
      <c r="S33" s="8" t="s">
        <v>28</v>
      </c>
    </row>
    <row r="34" spans="1:19" ht="30" customHeight="1">
      <c r="A34" s="9" t="s">
        <v>224</v>
      </c>
      <c r="B34" s="10" t="s">
        <v>212</v>
      </c>
      <c r="C34" s="11" t="s">
        <v>213</v>
      </c>
      <c r="D34" s="11" t="s">
        <v>225</v>
      </c>
      <c r="E34" s="11" t="s">
        <v>226</v>
      </c>
      <c r="F34" s="11" t="s">
        <v>216</v>
      </c>
      <c r="G34" s="9" t="s">
        <v>25</v>
      </c>
      <c r="H34" s="9" t="s">
        <v>26</v>
      </c>
      <c r="I34" s="11" t="s">
        <v>227</v>
      </c>
      <c r="J34" s="12" t="s">
        <v>28</v>
      </c>
      <c r="K34" s="12" t="s">
        <v>28</v>
      </c>
      <c r="L34" s="12" t="s">
        <v>28</v>
      </c>
      <c r="M34" s="12" t="s">
        <v>28</v>
      </c>
      <c r="N34" s="12" t="s">
        <v>28</v>
      </c>
      <c r="O34" s="12" t="s">
        <v>28</v>
      </c>
      <c r="P34" s="10" t="s">
        <v>228</v>
      </c>
      <c r="Q34" s="12" t="s">
        <v>28</v>
      </c>
      <c r="R34" s="12" t="s">
        <v>28</v>
      </c>
      <c r="S34" s="12" t="s">
        <v>28</v>
      </c>
    </row>
    <row r="35" spans="1:19" ht="30" customHeight="1">
      <c r="A35" s="5" t="s">
        <v>229</v>
      </c>
      <c r="B35" s="6" t="s">
        <v>212</v>
      </c>
      <c r="C35" s="7" t="s">
        <v>213</v>
      </c>
      <c r="D35" s="7" t="s">
        <v>230</v>
      </c>
      <c r="E35" s="7" t="s">
        <v>231</v>
      </c>
      <c r="F35" s="7" t="s">
        <v>216</v>
      </c>
      <c r="G35" s="5" t="s">
        <v>19</v>
      </c>
      <c r="H35" s="5" t="s">
        <v>26</v>
      </c>
      <c r="I35" s="7" t="s">
        <v>227</v>
      </c>
      <c r="J35" s="8" t="s">
        <v>28</v>
      </c>
      <c r="K35" s="8" t="s">
        <v>28</v>
      </c>
      <c r="L35" s="8" t="s">
        <v>28</v>
      </c>
      <c r="M35" s="8" t="s">
        <v>28</v>
      </c>
      <c r="N35" s="8" t="s">
        <v>28</v>
      </c>
      <c r="O35" s="8" t="s">
        <v>28</v>
      </c>
      <c r="P35" s="6" t="s">
        <v>232</v>
      </c>
      <c r="Q35" s="8" t="s">
        <v>28</v>
      </c>
      <c r="R35" s="8" t="s">
        <v>28</v>
      </c>
      <c r="S35" s="8" t="s">
        <v>28</v>
      </c>
    </row>
    <row r="36" spans="1:19" ht="30" customHeight="1">
      <c r="A36" s="9" t="s">
        <v>233</v>
      </c>
      <c r="B36" s="10" t="s">
        <v>212</v>
      </c>
      <c r="C36" s="11" t="s">
        <v>213</v>
      </c>
      <c r="D36" s="11" t="s">
        <v>234</v>
      </c>
      <c r="E36" s="11" t="s">
        <v>235</v>
      </c>
      <c r="F36" s="11" t="s">
        <v>216</v>
      </c>
      <c r="G36" s="9" t="s">
        <v>25</v>
      </c>
      <c r="H36" s="9" t="s">
        <v>26</v>
      </c>
      <c r="I36" s="11" t="s">
        <v>227</v>
      </c>
      <c r="J36" s="12" t="s">
        <v>28</v>
      </c>
      <c r="K36" s="12" t="s">
        <v>28</v>
      </c>
      <c r="L36" s="12" t="s">
        <v>28</v>
      </c>
      <c r="M36" s="12" t="s">
        <v>28</v>
      </c>
      <c r="N36" s="12" t="s">
        <v>28</v>
      </c>
      <c r="O36" s="12" t="s">
        <v>28</v>
      </c>
      <c r="P36" s="10" t="s">
        <v>236</v>
      </c>
      <c r="Q36" s="12" t="s">
        <v>28</v>
      </c>
      <c r="R36" s="12" t="s">
        <v>28</v>
      </c>
      <c r="S36" s="12" t="s">
        <v>28</v>
      </c>
    </row>
    <row r="37" spans="1:19" ht="30" customHeight="1">
      <c r="A37" s="5" t="s">
        <v>237</v>
      </c>
      <c r="B37" s="6" t="s">
        <v>212</v>
      </c>
      <c r="C37" s="7" t="s">
        <v>213</v>
      </c>
      <c r="D37" s="7" t="s">
        <v>238</v>
      </c>
      <c r="E37" s="7" t="s">
        <v>239</v>
      </c>
      <c r="F37" s="7" t="s">
        <v>216</v>
      </c>
      <c r="G37" s="5" t="s">
        <v>65</v>
      </c>
      <c r="H37" s="5" t="s">
        <v>26</v>
      </c>
      <c r="I37" s="7" t="s">
        <v>217</v>
      </c>
      <c r="J37" s="8" t="s">
        <v>28</v>
      </c>
      <c r="K37" s="8" t="s">
        <v>28</v>
      </c>
      <c r="L37" s="8" t="s">
        <v>28</v>
      </c>
      <c r="M37" s="8" t="s">
        <v>28</v>
      </c>
      <c r="N37" s="8" t="s">
        <v>28</v>
      </c>
      <c r="O37" s="8" t="s">
        <v>28</v>
      </c>
      <c r="P37" s="6" t="s">
        <v>240</v>
      </c>
      <c r="Q37" s="8" t="s">
        <v>28</v>
      </c>
      <c r="R37" s="8" t="s">
        <v>28</v>
      </c>
      <c r="S37" s="8" t="s">
        <v>28</v>
      </c>
    </row>
    <row r="38" spans="1:19" ht="30" customHeight="1">
      <c r="A38" s="9" t="s">
        <v>241</v>
      </c>
      <c r="B38" s="10" t="s">
        <v>242</v>
      </c>
      <c r="C38" s="11" t="s">
        <v>243</v>
      </c>
      <c r="D38" s="11" t="s">
        <v>244</v>
      </c>
      <c r="E38" s="11" t="s">
        <v>245</v>
      </c>
      <c r="F38" s="11" t="s">
        <v>216</v>
      </c>
      <c r="G38" s="9" t="s">
        <v>19</v>
      </c>
      <c r="H38" s="9" t="s">
        <v>26</v>
      </c>
      <c r="I38" s="11" t="s">
        <v>246</v>
      </c>
      <c r="J38" s="10" t="s">
        <v>247</v>
      </c>
      <c r="K38" s="10" t="s">
        <v>36</v>
      </c>
      <c r="L38" s="10" t="s">
        <v>248</v>
      </c>
      <c r="M38" s="10" t="s">
        <v>249</v>
      </c>
      <c r="N38" s="10" t="s">
        <v>250</v>
      </c>
      <c r="O38" s="10" t="s">
        <v>251</v>
      </c>
      <c r="P38" s="12" t="s">
        <v>28</v>
      </c>
      <c r="Q38" s="12" t="s">
        <v>28</v>
      </c>
      <c r="R38" s="12" t="s">
        <v>28</v>
      </c>
      <c r="S38" s="12" t="s">
        <v>28</v>
      </c>
    </row>
    <row r="39" spans="1:19" ht="30" customHeight="1">
      <c r="A39" s="5" t="s">
        <v>252</v>
      </c>
      <c r="B39" s="6" t="s">
        <v>242</v>
      </c>
      <c r="C39" s="7" t="s">
        <v>243</v>
      </c>
      <c r="D39" s="7" t="s">
        <v>253</v>
      </c>
      <c r="E39" s="7" t="s">
        <v>254</v>
      </c>
      <c r="F39" s="7" t="s">
        <v>216</v>
      </c>
      <c r="G39" s="5" t="s">
        <v>19</v>
      </c>
      <c r="H39" s="5" t="s">
        <v>26</v>
      </c>
      <c r="I39" s="7" t="s">
        <v>246</v>
      </c>
      <c r="J39" s="6" t="s">
        <v>255</v>
      </c>
      <c r="K39" s="6" t="s">
        <v>36</v>
      </c>
      <c r="L39" s="6" t="s">
        <v>256</v>
      </c>
      <c r="M39" s="6" t="s">
        <v>257</v>
      </c>
      <c r="N39" s="6" t="s">
        <v>258</v>
      </c>
      <c r="O39" s="8" t="s">
        <v>28</v>
      </c>
      <c r="P39" s="8" t="s">
        <v>28</v>
      </c>
      <c r="Q39" s="8" t="s">
        <v>28</v>
      </c>
      <c r="R39" s="8" t="s">
        <v>28</v>
      </c>
      <c r="S39" s="8" t="s">
        <v>28</v>
      </c>
    </row>
    <row r="40" spans="1:19" ht="30" customHeight="1">
      <c r="A40" s="9" t="s">
        <v>259</v>
      </c>
      <c r="B40" s="10" t="s">
        <v>242</v>
      </c>
      <c r="C40" s="11" t="s">
        <v>243</v>
      </c>
      <c r="D40" s="11" t="s">
        <v>260</v>
      </c>
      <c r="E40" s="11" t="s">
        <v>261</v>
      </c>
      <c r="F40" s="11" t="s">
        <v>216</v>
      </c>
      <c r="G40" s="9" t="s">
        <v>19</v>
      </c>
      <c r="H40" s="9" t="s">
        <v>26</v>
      </c>
      <c r="I40" s="11" t="s">
        <v>246</v>
      </c>
      <c r="J40" s="10" t="s">
        <v>262</v>
      </c>
      <c r="K40" s="10" t="s">
        <v>36</v>
      </c>
      <c r="L40" s="10" t="s">
        <v>263</v>
      </c>
      <c r="M40" s="10" t="s">
        <v>249</v>
      </c>
      <c r="N40" s="10" t="s">
        <v>264</v>
      </c>
      <c r="O40" s="12" t="s">
        <v>28</v>
      </c>
      <c r="P40" s="12" t="s">
        <v>28</v>
      </c>
      <c r="Q40" s="12" t="s">
        <v>28</v>
      </c>
      <c r="R40" s="12" t="s">
        <v>28</v>
      </c>
      <c r="S40" s="12" t="s">
        <v>28</v>
      </c>
    </row>
    <row r="41" spans="1:19" ht="30" customHeight="1">
      <c r="A41" s="5" t="s">
        <v>265</v>
      </c>
      <c r="B41" s="6" t="s">
        <v>266</v>
      </c>
      <c r="C41" s="7" t="s">
        <v>267</v>
      </c>
      <c r="D41" s="7" t="s">
        <v>268</v>
      </c>
      <c r="E41" s="7" t="s">
        <v>269</v>
      </c>
      <c r="F41" s="7" t="s">
        <v>270</v>
      </c>
      <c r="G41" s="5" t="s">
        <v>25</v>
      </c>
      <c r="H41" s="5" t="s">
        <v>26</v>
      </c>
      <c r="I41" s="7" t="s">
        <v>271</v>
      </c>
      <c r="J41" s="8" t="s">
        <v>28</v>
      </c>
      <c r="K41" s="8" t="s">
        <v>28</v>
      </c>
      <c r="L41" s="8" t="s">
        <v>28</v>
      </c>
      <c r="M41" s="8" t="s">
        <v>28</v>
      </c>
      <c r="N41" s="8" t="s">
        <v>28</v>
      </c>
      <c r="O41" s="8" t="s">
        <v>28</v>
      </c>
      <c r="P41" s="6" t="s">
        <v>272</v>
      </c>
      <c r="Q41" s="6" t="s">
        <v>273</v>
      </c>
      <c r="R41" s="8" t="s">
        <v>28</v>
      </c>
      <c r="S41" s="8" t="s">
        <v>28</v>
      </c>
    </row>
    <row r="42" spans="1:19" ht="30" customHeight="1">
      <c r="A42" s="9" t="s">
        <v>274</v>
      </c>
      <c r="B42" s="10" t="s">
        <v>275</v>
      </c>
      <c r="C42" s="11" t="s">
        <v>276</v>
      </c>
      <c r="D42" s="11" t="s">
        <v>277</v>
      </c>
      <c r="E42" s="11" t="s">
        <v>278</v>
      </c>
      <c r="F42" s="11" t="s">
        <v>279</v>
      </c>
      <c r="G42" s="9" t="s">
        <v>65</v>
      </c>
      <c r="H42" s="9" t="s">
        <v>26</v>
      </c>
      <c r="I42" s="11" t="s">
        <v>280</v>
      </c>
      <c r="J42" s="12" t="s">
        <v>28</v>
      </c>
      <c r="K42" s="12" t="s">
        <v>28</v>
      </c>
      <c r="L42" s="12" t="s">
        <v>28</v>
      </c>
      <c r="M42" s="12" t="s">
        <v>28</v>
      </c>
      <c r="N42" s="12" t="s">
        <v>28</v>
      </c>
      <c r="O42" s="12" t="s">
        <v>28</v>
      </c>
      <c r="P42" s="10" t="s">
        <v>281</v>
      </c>
      <c r="Q42" s="10" t="s">
        <v>282</v>
      </c>
      <c r="R42" s="12" t="s">
        <v>28</v>
      </c>
      <c r="S42" s="12" t="s">
        <v>28</v>
      </c>
    </row>
    <row r="43" spans="1:19" ht="30" customHeight="1">
      <c r="A43" s="5" t="s">
        <v>283</v>
      </c>
      <c r="B43" s="6" t="s">
        <v>275</v>
      </c>
      <c r="C43" s="7" t="s">
        <v>276</v>
      </c>
      <c r="D43" s="7" t="s">
        <v>284</v>
      </c>
      <c r="E43" s="7" t="s">
        <v>278</v>
      </c>
      <c r="F43" s="7" t="s">
        <v>285</v>
      </c>
      <c r="G43" s="5" t="s">
        <v>19</v>
      </c>
      <c r="H43" s="5" t="s">
        <v>26</v>
      </c>
      <c r="I43" s="7" t="s">
        <v>286</v>
      </c>
      <c r="J43" s="8" t="s">
        <v>28</v>
      </c>
      <c r="K43" s="8" t="s">
        <v>28</v>
      </c>
      <c r="L43" s="8" t="s">
        <v>28</v>
      </c>
      <c r="M43" s="8" t="s">
        <v>28</v>
      </c>
      <c r="N43" s="8" t="s">
        <v>28</v>
      </c>
      <c r="O43" s="8" t="s">
        <v>28</v>
      </c>
      <c r="P43" s="6" t="s">
        <v>287</v>
      </c>
      <c r="Q43" s="6" t="s">
        <v>288</v>
      </c>
      <c r="R43" s="8" t="s">
        <v>28</v>
      </c>
      <c r="S43" s="8" t="s">
        <v>28</v>
      </c>
    </row>
    <row r="44" spans="1:19" ht="30" customHeight="1">
      <c r="A44" s="9" t="s">
        <v>289</v>
      </c>
      <c r="B44" s="10" t="s">
        <v>290</v>
      </c>
      <c r="C44" s="11" t="s">
        <v>291</v>
      </c>
      <c r="D44" s="11" t="s">
        <v>292</v>
      </c>
      <c r="E44" s="11" t="s">
        <v>291</v>
      </c>
      <c r="F44" s="11" t="s">
        <v>293</v>
      </c>
      <c r="G44" s="9" t="s">
        <v>25</v>
      </c>
      <c r="H44" s="9" t="s">
        <v>26</v>
      </c>
      <c r="I44" s="11" t="s">
        <v>294</v>
      </c>
      <c r="J44" s="12" t="s">
        <v>28</v>
      </c>
      <c r="K44" s="12" t="s">
        <v>28</v>
      </c>
      <c r="L44" s="12" t="s">
        <v>28</v>
      </c>
      <c r="M44" s="12" t="s">
        <v>28</v>
      </c>
      <c r="N44" s="12" t="s">
        <v>28</v>
      </c>
      <c r="O44" s="12" t="s">
        <v>28</v>
      </c>
      <c r="P44" s="10" t="s">
        <v>295</v>
      </c>
      <c r="Q44" s="12" t="s">
        <v>28</v>
      </c>
      <c r="R44" s="12" t="s">
        <v>28</v>
      </c>
      <c r="S44" s="12" t="s">
        <v>28</v>
      </c>
    </row>
    <row r="45" spans="1:19" ht="45" customHeight="1">
      <c r="A45" s="5" t="s">
        <v>296</v>
      </c>
      <c r="B45" s="8" t="s">
        <v>28</v>
      </c>
      <c r="C45" s="7" t="s">
        <v>297</v>
      </c>
      <c r="D45" s="7" t="s">
        <v>298</v>
      </c>
      <c r="E45" s="7" t="s">
        <v>299</v>
      </c>
      <c r="F45" s="7" t="s">
        <v>300</v>
      </c>
      <c r="G45" s="5" t="s">
        <v>19</v>
      </c>
      <c r="H45" s="5" t="s">
        <v>26</v>
      </c>
      <c r="I45" s="7" t="s">
        <v>301</v>
      </c>
      <c r="J45" s="6" t="s">
        <v>302</v>
      </c>
      <c r="K45" s="6" t="s">
        <v>17</v>
      </c>
      <c r="L45" s="6" t="s">
        <v>299</v>
      </c>
      <c r="M45" s="6" t="s">
        <v>303</v>
      </c>
      <c r="N45" s="6" t="s">
        <v>304</v>
      </c>
      <c r="O45" s="8" t="s">
        <v>28</v>
      </c>
      <c r="P45" s="8" t="s">
        <v>28</v>
      </c>
      <c r="Q45" s="8" t="s">
        <v>28</v>
      </c>
      <c r="R45" s="8" t="s">
        <v>28</v>
      </c>
      <c r="S45" s="8" t="s">
        <v>28</v>
      </c>
    </row>
    <row r="46" spans="1:19" ht="30" customHeight="1">
      <c r="A46" s="9" t="s">
        <v>305</v>
      </c>
      <c r="B46" s="10" t="s">
        <v>306</v>
      </c>
      <c r="C46" s="11" t="s">
        <v>307</v>
      </c>
      <c r="D46" s="11" t="s">
        <v>308</v>
      </c>
      <c r="E46" s="11" t="s">
        <v>307</v>
      </c>
      <c r="F46" s="11" t="s">
        <v>309</v>
      </c>
      <c r="G46" s="9" t="s">
        <v>19</v>
      </c>
      <c r="H46" s="9" t="s">
        <v>26</v>
      </c>
      <c r="I46" s="11" t="s">
        <v>310</v>
      </c>
      <c r="J46" s="12" t="s">
        <v>28</v>
      </c>
      <c r="K46" s="12" t="s">
        <v>28</v>
      </c>
      <c r="L46" s="12" t="s">
        <v>28</v>
      </c>
      <c r="M46" s="12" t="s">
        <v>28</v>
      </c>
      <c r="N46" s="12" t="s">
        <v>28</v>
      </c>
      <c r="O46" s="12" t="s">
        <v>28</v>
      </c>
      <c r="P46" s="10" t="s">
        <v>311</v>
      </c>
      <c r="Q46" s="12" t="s">
        <v>28</v>
      </c>
      <c r="R46" s="12" t="s">
        <v>28</v>
      </c>
      <c r="S46" s="12" t="s">
        <v>28</v>
      </c>
    </row>
    <row r="47" spans="1:19" ht="30" customHeight="1">
      <c r="A47" s="5" t="s">
        <v>312</v>
      </c>
      <c r="B47" s="6" t="s">
        <v>313</v>
      </c>
      <c r="C47" s="7" t="s">
        <v>314</v>
      </c>
      <c r="D47" s="7" t="s">
        <v>315</v>
      </c>
      <c r="E47" s="7" t="s">
        <v>314</v>
      </c>
      <c r="F47" s="7" t="s">
        <v>316</v>
      </c>
      <c r="G47" s="5" t="s">
        <v>19</v>
      </c>
      <c r="H47" s="5" t="s">
        <v>26</v>
      </c>
      <c r="I47" s="7" t="s">
        <v>317</v>
      </c>
      <c r="J47" s="8" t="s">
        <v>28</v>
      </c>
      <c r="K47" s="8" t="s">
        <v>28</v>
      </c>
      <c r="L47" s="8" t="s">
        <v>28</v>
      </c>
      <c r="M47" s="8" t="s">
        <v>28</v>
      </c>
      <c r="N47" s="8" t="s">
        <v>28</v>
      </c>
      <c r="O47" s="8" t="s">
        <v>28</v>
      </c>
      <c r="P47" s="6" t="s">
        <v>318</v>
      </c>
      <c r="Q47" s="8" t="s">
        <v>28</v>
      </c>
      <c r="R47" s="8" t="s">
        <v>28</v>
      </c>
      <c r="S47" s="8" t="s">
        <v>28</v>
      </c>
    </row>
    <row r="48" spans="1:19" ht="30" customHeight="1">
      <c r="A48" s="9" t="s">
        <v>319</v>
      </c>
      <c r="B48" s="10" t="s">
        <v>320</v>
      </c>
      <c r="C48" s="11" t="s">
        <v>321</v>
      </c>
      <c r="D48" s="11" t="s">
        <v>322</v>
      </c>
      <c r="E48" s="11" t="s">
        <v>321</v>
      </c>
      <c r="F48" s="11" t="s">
        <v>323</v>
      </c>
      <c r="G48" s="9" t="s">
        <v>19</v>
      </c>
      <c r="H48" s="9" t="s">
        <v>26</v>
      </c>
      <c r="I48" s="11" t="s">
        <v>324</v>
      </c>
      <c r="J48" s="12" t="s">
        <v>28</v>
      </c>
      <c r="K48" s="12" t="s">
        <v>28</v>
      </c>
      <c r="L48" s="12" t="s">
        <v>28</v>
      </c>
      <c r="M48" s="12" t="s">
        <v>28</v>
      </c>
      <c r="N48" s="12" t="s">
        <v>28</v>
      </c>
      <c r="O48" s="12" t="s">
        <v>28</v>
      </c>
      <c r="P48" s="10" t="s">
        <v>325</v>
      </c>
      <c r="Q48" s="12" t="s">
        <v>28</v>
      </c>
      <c r="R48" s="12" t="s">
        <v>28</v>
      </c>
      <c r="S48" s="12" t="s">
        <v>28</v>
      </c>
    </row>
    <row r="49" spans="1:19" ht="30" customHeight="1">
      <c r="A49" s="5" t="s">
        <v>326</v>
      </c>
      <c r="B49" s="6" t="s">
        <v>327</v>
      </c>
      <c r="C49" s="7" t="s">
        <v>328</v>
      </c>
      <c r="D49" s="7" t="s">
        <v>329</v>
      </c>
      <c r="E49" s="7" t="s">
        <v>330</v>
      </c>
      <c r="F49" s="7" t="s">
        <v>331</v>
      </c>
      <c r="G49" s="5" t="s">
        <v>19</v>
      </c>
      <c r="H49" s="5" t="s">
        <v>26</v>
      </c>
      <c r="I49" s="7" t="s">
        <v>332</v>
      </c>
      <c r="J49" s="8" t="s">
        <v>28</v>
      </c>
      <c r="K49" s="8" t="s">
        <v>28</v>
      </c>
      <c r="L49" s="8" t="s">
        <v>28</v>
      </c>
      <c r="M49" s="8" t="s">
        <v>28</v>
      </c>
      <c r="N49" s="8" t="s">
        <v>28</v>
      </c>
      <c r="O49" s="8" t="s">
        <v>28</v>
      </c>
      <c r="P49" s="6" t="s">
        <v>333</v>
      </c>
      <c r="Q49" s="8" t="s">
        <v>28</v>
      </c>
      <c r="R49" s="8" t="s">
        <v>28</v>
      </c>
      <c r="S49" s="8" t="s">
        <v>28</v>
      </c>
    </row>
    <row r="50" spans="1:19" ht="30" customHeight="1">
      <c r="A50" s="9" t="s">
        <v>334</v>
      </c>
      <c r="B50" s="10" t="s">
        <v>335</v>
      </c>
      <c r="C50" s="11" t="s">
        <v>336</v>
      </c>
      <c r="D50" s="11" t="s">
        <v>337</v>
      </c>
      <c r="E50" s="11" t="s">
        <v>338</v>
      </c>
      <c r="F50" s="11" t="s">
        <v>339</v>
      </c>
      <c r="G50" s="9" t="s">
        <v>19</v>
      </c>
      <c r="H50" s="9" t="s">
        <v>26</v>
      </c>
      <c r="I50" s="11" t="s">
        <v>340</v>
      </c>
      <c r="J50" s="12" t="s">
        <v>28</v>
      </c>
      <c r="K50" s="12" t="s">
        <v>28</v>
      </c>
      <c r="L50" s="12" t="s">
        <v>28</v>
      </c>
      <c r="M50" s="12" t="s">
        <v>28</v>
      </c>
      <c r="N50" s="12" t="s">
        <v>28</v>
      </c>
      <c r="O50" s="12" t="s">
        <v>28</v>
      </c>
      <c r="P50" s="10" t="s">
        <v>341</v>
      </c>
      <c r="Q50" s="12" t="s">
        <v>28</v>
      </c>
      <c r="R50" s="12" t="s">
        <v>28</v>
      </c>
      <c r="S50" s="12" t="s">
        <v>28</v>
      </c>
    </row>
  </sheetData>
  <mergeCells count="1">
    <mergeCell ref="C1:S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3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16.7109375" customWidth="1"/>
    <col min="12" max="12" width="16.7109375" customWidth="1"/>
    <col min="13" max="13" width="16.7109375" customWidth="1"/>
    <col min="14" max="14" width="26.7109375" customWidth="1"/>
    <col min="15" max="15" width="16.7109375" customWidth="1"/>
    <col min="16" max="16" width="60.7109375" customWidth="1"/>
    <col min="17" max="17" width="21.7109375" customWidth="1"/>
    <col min="18" max="18" width="17.7109375" customWidth="1"/>
    <col min="19" max="19" width="16.7109375" customWidth="1"/>
  </cols>
  <sheetData>
    <row r="1" spans="1:19" ht="32" customHeight="1">
      <c r="C1" s="1" t="s">
        <v>342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C2" s="2" t="s">
        <v>343</v>
      </c>
      <c r="D2" s="3" t="s">
        <v>344</v>
      </c>
      <c r="E2" s="2" t="s">
        <v>353</v>
      </c>
      <c r="F2" s="3">
        <v>47</v>
      </c>
    </row>
    <row r="3" spans="1:19">
      <c r="C3" s="2" t="s">
        <v>345</v>
      </c>
      <c r="D3" s="3" t="s">
        <v>346</v>
      </c>
      <c r="E3" s="2" t="s">
        <v>354</v>
      </c>
      <c r="F3" s="3" t="s">
        <v>355</v>
      </c>
    </row>
    <row r="4" spans="1:19">
      <c r="C4" s="2" t="s">
        <v>347</v>
      </c>
      <c r="D4" s="3" t="s">
        <v>348</v>
      </c>
      <c r="E4" s="2" t="s">
        <v>356</v>
      </c>
      <c r="F4" s="3" t="s">
        <v>357</v>
      </c>
    </row>
    <row r="5" spans="1:19">
      <c r="C5" s="2" t="s">
        <v>349</v>
      </c>
      <c r="D5" s="3" t="s">
        <v>350</v>
      </c>
      <c r="E5" s="2" t="s">
        <v>358</v>
      </c>
      <c r="F5" s="3">
        <v>1</v>
      </c>
    </row>
    <row r="6" spans="1:19">
      <c r="C6" s="2" t="s">
        <v>351</v>
      </c>
      <c r="D6" s="3" t="s">
        <v>352</v>
      </c>
      <c r="E6" s="2" t="s">
        <v>359</v>
      </c>
      <c r="F6" s="3">
        <v>107</v>
      </c>
    </row>
    <row r="8" spans="1:1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</row>
    <row r="9" spans="1:19" ht="30" customHeight="1">
      <c r="A9" s="5" t="s">
        <v>19</v>
      </c>
      <c r="B9" s="6" t="s">
        <v>360</v>
      </c>
      <c r="C9" s="7" t="s">
        <v>361</v>
      </c>
      <c r="D9" s="7" t="s">
        <v>362</v>
      </c>
      <c r="E9" s="7" t="s">
        <v>363</v>
      </c>
      <c r="F9" s="7" t="s">
        <v>364</v>
      </c>
      <c r="G9" s="5" t="s">
        <v>25</v>
      </c>
      <c r="H9" s="5" t="s">
        <v>365</v>
      </c>
      <c r="I9" s="7" t="s">
        <v>366</v>
      </c>
      <c r="J9" s="8" t="s">
        <v>28</v>
      </c>
      <c r="K9" s="8" t="s">
        <v>28</v>
      </c>
      <c r="L9" s="8" t="s">
        <v>28</v>
      </c>
      <c r="M9" s="8" t="s">
        <v>28</v>
      </c>
      <c r="N9" s="8" t="s">
        <v>28</v>
      </c>
      <c r="O9" s="8" t="s">
        <v>28</v>
      </c>
      <c r="P9" s="6" t="s">
        <v>367</v>
      </c>
      <c r="Q9" s="6" t="s">
        <v>368</v>
      </c>
      <c r="R9" s="8" t="s">
        <v>28</v>
      </c>
      <c r="S9" s="8" t="s">
        <v>28</v>
      </c>
    </row>
    <row r="10" spans="1:19">
      <c r="A10" s="9" t="s">
        <v>25</v>
      </c>
      <c r="B10" s="10" t="s">
        <v>146</v>
      </c>
      <c r="C10" s="11" t="s">
        <v>147</v>
      </c>
      <c r="D10" s="11" t="s">
        <v>369</v>
      </c>
      <c r="E10" s="11" t="s">
        <v>370</v>
      </c>
      <c r="F10" s="11" t="s">
        <v>371</v>
      </c>
      <c r="G10" s="9" t="s">
        <v>25</v>
      </c>
      <c r="H10" s="9" t="s">
        <v>365</v>
      </c>
      <c r="I10" s="12" t="s">
        <v>82</v>
      </c>
      <c r="J10" s="12" t="s">
        <v>28</v>
      </c>
      <c r="K10" s="12" t="s">
        <v>28</v>
      </c>
      <c r="L10" s="12" t="s">
        <v>28</v>
      </c>
      <c r="M10" s="12" t="s">
        <v>28</v>
      </c>
      <c r="N10" s="12" t="s">
        <v>28</v>
      </c>
      <c r="O10" s="12" t="s">
        <v>28</v>
      </c>
      <c r="P10" s="12" t="s">
        <v>28</v>
      </c>
      <c r="Q10" s="12" t="s">
        <v>28</v>
      </c>
      <c r="R10" s="12" t="s">
        <v>28</v>
      </c>
      <c r="S10" s="12" t="s">
        <v>28</v>
      </c>
    </row>
    <row r="11" spans="1:19" ht="45" customHeight="1">
      <c r="A11" s="5" t="s">
        <v>40</v>
      </c>
      <c r="B11" s="6" t="s">
        <v>146</v>
      </c>
      <c r="C11" s="7" t="s">
        <v>147</v>
      </c>
      <c r="D11" s="7" t="s">
        <v>372</v>
      </c>
      <c r="E11" s="7" t="s">
        <v>149</v>
      </c>
      <c r="F11" s="7" t="s">
        <v>150</v>
      </c>
      <c r="G11" s="5" t="s">
        <v>25</v>
      </c>
      <c r="H11" s="5" t="s">
        <v>365</v>
      </c>
      <c r="I11" s="7" t="s">
        <v>151</v>
      </c>
      <c r="J11" s="8" t="s">
        <v>28</v>
      </c>
      <c r="K11" s="8" t="s">
        <v>28</v>
      </c>
      <c r="L11" s="8" t="s">
        <v>28</v>
      </c>
      <c r="M11" s="8" t="s">
        <v>28</v>
      </c>
      <c r="N11" s="8" t="s">
        <v>28</v>
      </c>
      <c r="O11" s="8" t="s">
        <v>28</v>
      </c>
      <c r="P11" s="6" t="s">
        <v>152</v>
      </c>
      <c r="Q11" s="6" t="s">
        <v>373</v>
      </c>
      <c r="R11" s="8" t="s">
        <v>28</v>
      </c>
      <c r="S11" s="8" t="s">
        <v>28</v>
      </c>
    </row>
    <row r="12" spans="1:19" ht="30" customHeight="1">
      <c r="A12" s="9" t="s">
        <v>47</v>
      </c>
      <c r="B12" s="10" t="s">
        <v>374</v>
      </c>
      <c r="C12" s="11" t="s">
        <v>375</v>
      </c>
      <c r="D12" s="11" t="s">
        <v>376</v>
      </c>
      <c r="E12" s="11" t="s">
        <v>375</v>
      </c>
      <c r="F12" s="11" t="s">
        <v>377</v>
      </c>
      <c r="G12" s="9" t="s">
        <v>19</v>
      </c>
      <c r="H12" s="9" t="s">
        <v>365</v>
      </c>
      <c r="I12" s="12" t="s">
        <v>82</v>
      </c>
      <c r="J12" s="12" t="s">
        <v>28</v>
      </c>
      <c r="K12" s="12" t="s">
        <v>28</v>
      </c>
      <c r="L12" s="12" t="s">
        <v>28</v>
      </c>
      <c r="M12" s="12" t="s">
        <v>28</v>
      </c>
      <c r="N12" s="12" t="s">
        <v>28</v>
      </c>
      <c r="O12" s="12" t="s">
        <v>28</v>
      </c>
      <c r="P12" s="10" t="s">
        <v>378</v>
      </c>
      <c r="Q12" s="12" t="s">
        <v>28</v>
      </c>
      <c r="R12" s="12" t="s">
        <v>28</v>
      </c>
      <c r="S12" s="12" t="s">
        <v>28</v>
      </c>
    </row>
    <row r="13" spans="1:19">
      <c r="A13" s="5" t="s">
        <v>60</v>
      </c>
      <c r="B13" s="6" t="s">
        <v>212</v>
      </c>
      <c r="C13" s="7" t="s">
        <v>213</v>
      </c>
      <c r="D13" s="7" t="s">
        <v>379</v>
      </c>
      <c r="E13" s="7" t="s">
        <v>380</v>
      </c>
      <c r="F13" s="7" t="s">
        <v>216</v>
      </c>
      <c r="G13" s="5" t="s">
        <v>19</v>
      </c>
      <c r="H13" s="5" t="s">
        <v>365</v>
      </c>
      <c r="I13" s="8" t="s">
        <v>82</v>
      </c>
      <c r="J13" s="8" t="s">
        <v>28</v>
      </c>
      <c r="K13" s="8" t="s">
        <v>28</v>
      </c>
      <c r="L13" s="8" t="s">
        <v>28</v>
      </c>
      <c r="M13" s="8" t="s">
        <v>28</v>
      </c>
      <c r="N13" s="8" t="s">
        <v>28</v>
      </c>
      <c r="O13" s="8" t="s">
        <v>28</v>
      </c>
      <c r="P13" s="8" t="s">
        <v>28</v>
      </c>
      <c r="Q13" s="8" t="s">
        <v>28</v>
      </c>
      <c r="R13" s="8" t="s">
        <v>28</v>
      </c>
      <c r="S13" s="8" t="s">
        <v>28</v>
      </c>
    </row>
  </sheetData>
  <mergeCells count="1">
    <mergeCell ref="C1:S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342</v>
      </c>
      <c r="E1" s="1"/>
      <c r="F1" s="1"/>
      <c r="G1" s="1"/>
    </row>
    <row r="2" spans="1:7">
      <c r="D2" s="2" t="s">
        <v>343</v>
      </c>
      <c r="E2" s="3" t="s">
        <v>344</v>
      </c>
      <c r="F2" s="13" t="s">
        <v>386</v>
      </c>
      <c r="G2" s="13">
        <v>1</v>
      </c>
    </row>
    <row r="3" spans="1:7">
      <c r="D3" s="2" t="s">
        <v>345</v>
      </c>
      <c r="E3" s="3" t="s">
        <v>346</v>
      </c>
      <c r="F3" s="14" t="s">
        <v>388</v>
      </c>
      <c r="G3" s="15">
        <f>TotalCost/BoardQty</f>
        <v>0.0</v>
      </c>
    </row>
    <row r="4" spans="1:7">
      <c r="D4" s="2" t="s">
        <v>347</v>
      </c>
      <c r="E4" s="3" t="s">
        <v>348</v>
      </c>
      <c r="F4" s="14" t="s">
        <v>387</v>
      </c>
      <c r="G4" s="16">
        <f>SUM(G10:G51)</f>
        <v>0</v>
      </c>
    </row>
    <row r="5" spans="1:7">
      <c r="D5" s="2" t="s">
        <v>349</v>
      </c>
      <c r="E5" s="3" t="s">
        <v>350</v>
      </c>
    </row>
    <row r="6" spans="1:7">
      <c r="D6" s="2" t="s">
        <v>351</v>
      </c>
      <c r="E6" s="3" t="s">
        <v>352</v>
      </c>
    </row>
    <row r="8" spans="1:7">
      <c r="A8" s="17" t="s">
        <v>381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382</v>
      </c>
      <c r="E9" s="18" t="s">
        <v>383</v>
      </c>
      <c r="F9" s="18" t="s">
        <v>384</v>
      </c>
      <c r="G9" s="18" t="s">
        <v>385</v>
      </c>
    </row>
    <row r="10" spans="1:7" ht="30" customHeight="1">
      <c r="A10" s="19" t="s">
        <v>22</v>
      </c>
      <c r="B10" s="19" t="s">
        <v>23</v>
      </c>
      <c r="C10" s="19" t="s">
        <v>24</v>
      </c>
      <c r="D10" s="19" t="s">
        <v>27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33</v>
      </c>
      <c r="B11" s="19" t="s">
        <v>34</v>
      </c>
      <c r="C11" s="19" t="s">
        <v>24</v>
      </c>
      <c r="E11" s="19">
        <f>CEILING(BoardQty*2,1)</f>
        <v>2</v>
      </c>
      <c r="G11" s="20">
        <f>IF(AND(ISNUMBER(E11),ISNUMBER(F11)),E11*F11,"")</f>
        <v/>
      </c>
    </row>
    <row r="12" spans="1:7" ht="60" customHeight="1">
      <c r="A12" s="19" t="s">
        <v>41</v>
      </c>
      <c r="B12" s="19" t="s">
        <v>42</v>
      </c>
      <c r="C12" s="19" t="s">
        <v>24</v>
      </c>
      <c r="D12" s="19" t="s">
        <v>43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48</v>
      </c>
      <c r="B13" s="19" t="s">
        <v>49</v>
      </c>
      <c r="C13" s="19" t="s">
        <v>24</v>
      </c>
      <c r="D13" s="19" t="s">
        <v>27</v>
      </c>
      <c r="E13" s="19">
        <f>CEILING(BoardQty*16,1)</f>
        <v>16</v>
      </c>
      <c r="G13" s="20">
        <f>IF(AND(ISNUMBER(E13),ISNUMBER(F13)),E13*F13,"")</f>
        <v/>
      </c>
    </row>
    <row r="14" spans="1:7" ht="30" customHeight="1">
      <c r="A14" s="19" t="s">
        <v>61</v>
      </c>
      <c r="B14" s="19" t="s">
        <v>62</v>
      </c>
      <c r="C14" s="19" t="s">
        <v>24</v>
      </c>
      <c r="D14" s="19" t="s">
        <v>27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66</v>
      </c>
      <c r="B15" s="19" t="s">
        <v>67</v>
      </c>
      <c r="C15" s="19" t="s">
        <v>24</v>
      </c>
      <c r="D15" s="19" t="s">
        <v>69</v>
      </c>
      <c r="E15" s="19">
        <f>CEILING(BoardQty*15,1)</f>
        <v>15</v>
      </c>
      <c r="G15" s="20">
        <f>IF(AND(ISNUMBER(E15),ISNUMBER(F15)),E15*F15,"")</f>
        <v/>
      </c>
    </row>
    <row r="16" spans="1:7">
      <c r="A16" s="19" t="s">
        <v>79</v>
      </c>
      <c r="B16" s="19" t="s">
        <v>80</v>
      </c>
      <c r="C16" s="19" t="s">
        <v>81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87</v>
      </c>
      <c r="B17" s="19" t="s">
        <v>86</v>
      </c>
      <c r="C17" s="19" t="s">
        <v>88</v>
      </c>
      <c r="D17" s="19" t="s">
        <v>89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95</v>
      </c>
      <c r="B18" s="19" t="s">
        <v>96</v>
      </c>
      <c r="C18" s="19" t="s">
        <v>97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99</v>
      </c>
      <c r="B19" s="19" t="s">
        <v>100</v>
      </c>
      <c r="C19" s="19" t="s">
        <v>97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104</v>
      </c>
      <c r="B20" s="19" t="s">
        <v>103</v>
      </c>
      <c r="C20" s="19" t="s">
        <v>105</v>
      </c>
      <c r="D20" s="19" t="s">
        <v>106</v>
      </c>
      <c r="E20" s="19">
        <f>CEILING(BoardQty*4,1)</f>
        <v>4</v>
      </c>
      <c r="G20" s="20">
        <f>IF(AND(ISNUMBER(E20),ISNUMBER(F20)),E20*F20,"")</f>
        <v/>
      </c>
    </row>
    <row r="21" spans="1:7" ht="30" customHeight="1">
      <c r="A21" s="19" t="s">
        <v>111</v>
      </c>
      <c r="B21" s="19" t="s">
        <v>112</v>
      </c>
      <c r="C21" s="19" t="s">
        <v>113</v>
      </c>
      <c r="D21" s="19" t="s">
        <v>114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119</v>
      </c>
      <c r="B22" s="19" t="s">
        <v>120</v>
      </c>
      <c r="C22" s="19" t="s">
        <v>121</v>
      </c>
      <c r="D22" s="19" t="s">
        <v>122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128</v>
      </c>
      <c r="B23" s="19" t="s">
        <v>129</v>
      </c>
      <c r="C23" s="19" t="s">
        <v>130</v>
      </c>
      <c r="D23" s="19" t="s">
        <v>131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135</v>
      </c>
      <c r="B24" s="19" t="s">
        <v>136</v>
      </c>
      <c r="C24" s="19" t="s">
        <v>137</v>
      </c>
      <c r="D24" s="19" t="s">
        <v>138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142</v>
      </c>
      <c r="B25" s="19" t="s">
        <v>143</v>
      </c>
      <c r="C25" s="19" t="s">
        <v>144</v>
      </c>
      <c r="E25" s="19">
        <f>BoardQty*1</f>
        <v>1</v>
      </c>
      <c r="G25" s="20">
        <f>IF(AND(ISNUMBER(E25),ISNUMBER(F25)),E25*F25,"")</f>
        <v/>
      </c>
    </row>
    <row r="26" spans="1:7" ht="45" customHeight="1">
      <c r="A26" s="19" t="s">
        <v>148</v>
      </c>
      <c r="B26" s="19" t="s">
        <v>149</v>
      </c>
      <c r="C26" s="19" t="s">
        <v>150</v>
      </c>
      <c r="D26" s="19" t="s">
        <v>151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157</v>
      </c>
      <c r="B27" s="19" t="s">
        <v>158</v>
      </c>
      <c r="C27" s="19" t="s">
        <v>159</v>
      </c>
      <c r="D27" s="19" t="s">
        <v>160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166</v>
      </c>
      <c r="B28" s="19" t="s">
        <v>167</v>
      </c>
      <c r="C28" s="19" t="s">
        <v>168</v>
      </c>
      <c r="D28" s="19" t="s">
        <v>169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175</v>
      </c>
      <c r="B29" s="19" t="s">
        <v>176</v>
      </c>
      <c r="C29" s="19" t="s">
        <v>177</v>
      </c>
      <c r="E29" s="19">
        <f>CEILING(BoardQty*6,1)</f>
        <v>6</v>
      </c>
      <c r="G29" s="20">
        <f>IF(AND(ISNUMBER(E29),ISNUMBER(F29)),E29*F29,"")</f>
        <v/>
      </c>
    </row>
    <row r="30" spans="1:7" ht="30" customHeight="1">
      <c r="A30" s="19" t="s">
        <v>181</v>
      </c>
      <c r="B30" s="19" t="s">
        <v>182</v>
      </c>
      <c r="C30" s="19" t="s">
        <v>183</v>
      </c>
      <c r="D30" s="19" t="s">
        <v>184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189</v>
      </c>
      <c r="B31" s="19" t="s">
        <v>190</v>
      </c>
      <c r="C31" s="19" t="s">
        <v>191</v>
      </c>
      <c r="D31" s="19" t="s">
        <v>192</v>
      </c>
      <c r="E31" s="19">
        <f>CEILING(BoardQty*4,1)</f>
        <v>4</v>
      </c>
      <c r="G31" s="20">
        <f>IF(AND(ISNUMBER(E31),ISNUMBER(F31)),E31*F31,"")</f>
        <v/>
      </c>
    </row>
    <row r="32" spans="1:7">
      <c r="A32" s="19" t="s">
        <v>197</v>
      </c>
      <c r="B32" s="19" t="s">
        <v>198</v>
      </c>
      <c r="C32" s="19" t="s">
        <v>199</v>
      </c>
      <c r="D32" s="19" t="s">
        <v>200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207</v>
      </c>
      <c r="B33" s="19" t="s">
        <v>206</v>
      </c>
      <c r="C33" s="19" t="s">
        <v>208</v>
      </c>
      <c r="D33" s="19" t="s">
        <v>209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214</v>
      </c>
      <c r="B34" s="19" t="s">
        <v>215</v>
      </c>
      <c r="C34" s="19" t="s">
        <v>216</v>
      </c>
      <c r="D34" s="19" t="s">
        <v>217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225</v>
      </c>
      <c r="B35" s="19" t="s">
        <v>226</v>
      </c>
      <c r="C35" s="19" t="s">
        <v>216</v>
      </c>
      <c r="D35" s="19" t="s">
        <v>227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230</v>
      </c>
      <c r="B36" s="19" t="s">
        <v>231</v>
      </c>
      <c r="C36" s="19" t="s">
        <v>216</v>
      </c>
      <c r="D36" s="19" t="s">
        <v>227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234</v>
      </c>
      <c r="B37" s="19" t="s">
        <v>235</v>
      </c>
      <c r="C37" s="19" t="s">
        <v>216</v>
      </c>
      <c r="D37" s="19" t="s">
        <v>227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238</v>
      </c>
      <c r="B38" s="19" t="s">
        <v>239</v>
      </c>
      <c r="C38" s="19" t="s">
        <v>216</v>
      </c>
      <c r="D38" s="19" t="s">
        <v>217</v>
      </c>
      <c r="E38" s="19">
        <f>CEILING(BoardQty*6,1)</f>
        <v>6</v>
      </c>
      <c r="G38" s="20">
        <f>IF(AND(ISNUMBER(E38),ISNUMBER(F38)),E38*F38,"")</f>
        <v/>
      </c>
    </row>
    <row r="39" spans="1:7" ht="30" customHeight="1">
      <c r="A39" s="19" t="s">
        <v>244</v>
      </c>
      <c r="B39" s="19" t="s">
        <v>245</v>
      </c>
      <c r="C39" s="19" t="s">
        <v>216</v>
      </c>
      <c r="D39" s="19" t="s">
        <v>246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253</v>
      </c>
      <c r="B40" s="19" t="s">
        <v>254</v>
      </c>
      <c r="C40" s="19" t="s">
        <v>216</v>
      </c>
      <c r="D40" s="19" t="s">
        <v>246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260</v>
      </c>
      <c r="B41" s="19" t="s">
        <v>261</v>
      </c>
      <c r="C41" s="19" t="s">
        <v>216</v>
      </c>
      <c r="D41" s="19" t="s">
        <v>246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268</v>
      </c>
      <c r="B42" s="19" t="s">
        <v>269</v>
      </c>
      <c r="C42" s="19" t="s">
        <v>270</v>
      </c>
      <c r="D42" s="19" t="s">
        <v>271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277</v>
      </c>
      <c r="B43" s="19" t="s">
        <v>278</v>
      </c>
      <c r="C43" s="19" t="s">
        <v>279</v>
      </c>
      <c r="D43" s="19" t="s">
        <v>280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284</v>
      </c>
      <c r="B44" s="19" t="s">
        <v>278</v>
      </c>
      <c r="C44" s="19" t="s">
        <v>285</v>
      </c>
      <c r="D44" s="19" t="s">
        <v>286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292</v>
      </c>
      <c r="B45" s="19" t="s">
        <v>291</v>
      </c>
      <c r="C45" s="19" t="s">
        <v>293</v>
      </c>
      <c r="D45" s="19" t="s">
        <v>294</v>
      </c>
      <c r="E45" s="19">
        <f>CEILING(BoardQty*2,1)</f>
        <v>2</v>
      </c>
      <c r="G45" s="20">
        <f>IF(AND(ISNUMBER(E45),ISNUMBER(F45)),E45*F45,"")</f>
        <v/>
      </c>
    </row>
    <row r="46" spans="1:7" ht="45" customHeight="1">
      <c r="A46" s="19" t="s">
        <v>298</v>
      </c>
      <c r="B46" s="19" t="s">
        <v>299</v>
      </c>
      <c r="C46" s="19" t="s">
        <v>300</v>
      </c>
      <c r="D46" s="19" t="s">
        <v>301</v>
      </c>
      <c r="E46" s="19">
        <f>BoardQty*1</f>
        <v>1</v>
      </c>
      <c r="G46" s="20">
        <f>IF(AND(ISNUMBER(E46),ISNUMBER(F46)),E46*F46,"")</f>
        <v/>
      </c>
    </row>
    <row r="47" spans="1:7">
      <c r="A47" s="19" t="s">
        <v>308</v>
      </c>
      <c r="B47" s="19" t="s">
        <v>307</v>
      </c>
      <c r="C47" s="19" t="s">
        <v>309</v>
      </c>
      <c r="D47" s="19" t="s">
        <v>310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315</v>
      </c>
      <c r="B48" s="19" t="s">
        <v>314</v>
      </c>
      <c r="C48" s="19" t="s">
        <v>316</v>
      </c>
      <c r="D48" s="19" t="s">
        <v>317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322</v>
      </c>
      <c r="B49" s="19" t="s">
        <v>321</v>
      </c>
      <c r="C49" s="19" t="s">
        <v>323</v>
      </c>
      <c r="D49" s="19" t="s">
        <v>324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329</v>
      </c>
      <c r="B50" s="19" t="s">
        <v>330</v>
      </c>
      <c r="C50" s="19" t="s">
        <v>331</v>
      </c>
      <c r="D50" s="19" t="s">
        <v>332</v>
      </c>
      <c r="E50" s="19">
        <f>BoardQty*1</f>
        <v>1</v>
      </c>
      <c r="G50" s="20">
        <f>IF(AND(ISNUMBER(E50),ISNUMBER(F50)),E50*F50,"")</f>
        <v/>
      </c>
    </row>
    <row r="51" spans="1:7">
      <c r="A51" s="19" t="s">
        <v>337</v>
      </c>
      <c r="B51" s="19" t="s">
        <v>338</v>
      </c>
      <c r="C51" s="19" t="s">
        <v>339</v>
      </c>
      <c r="D51" s="19" t="s">
        <v>340</v>
      </c>
      <c r="E51" s="19">
        <f>BoardQty*1</f>
        <v>1</v>
      </c>
      <c r="G51" s="20">
        <f>IF(AND(ISNUMBER(E51),ISNUMBER(F51)),E51*F51,"")</f>
        <v/>
      </c>
    </row>
    <row r="54" spans="1:7">
      <c r="A54" s="21" t="s">
        <v>389</v>
      </c>
      <c r="B54" s="22" t="s">
        <v>390</v>
      </c>
    </row>
    <row r="55" spans="1:7">
      <c r="A55" s="23" t="s">
        <v>391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hyperlinks>
    <hyperlink ref="D10" r:id="rId1"/>
    <hyperlink ref="D12" r:id="rId2"/>
    <hyperlink ref="D13" r:id="rId3"/>
    <hyperlink ref="D14" r:id="rId4"/>
    <hyperlink ref="D15" r:id="rId5"/>
    <hyperlink ref="D17" r:id="rId6"/>
    <hyperlink ref="D20" r:id="rId7"/>
    <hyperlink ref="D21" r:id="rId8"/>
    <hyperlink ref="D22" r:id="rId9"/>
    <hyperlink ref="D23" r:id="rId10"/>
    <hyperlink ref="D24" r:id="rId11"/>
    <hyperlink ref="D26" r:id="rId12"/>
    <hyperlink ref="D27" r:id="rId13"/>
    <hyperlink ref="D28" r:id="rId14"/>
    <hyperlink ref="D30" r:id="rId15"/>
    <hyperlink ref="D31" r:id="rId16"/>
    <hyperlink ref="D32" r:id="rId17"/>
    <hyperlink ref="D33" r:id="rId18"/>
    <hyperlink ref="D34" r:id="rId19"/>
    <hyperlink ref="D35" r:id="rId20"/>
    <hyperlink ref="D36" r:id="rId21"/>
    <hyperlink ref="D37" r:id="rId22"/>
    <hyperlink ref="D38" r:id="rId23"/>
    <hyperlink ref="D39" r:id="rId24"/>
    <hyperlink ref="D40" r:id="rId25"/>
    <hyperlink ref="D41" r:id="rId26"/>
    <hyperlink ref="D42" r:id="rId27"/>
    <hyperlink ref="D43" r:id="rId28"/>
    <hyperlink ref="D44" r:id="rId29"/>
    <hyperlink ref="D45" r:id="rId30"/>
    <hyperlink ref="D46" r:id="rId31"/>
    <hyperlink ref="D47" r:id="rId32"/>
    <hyperlink ref="D48" r:id="rId33"/>
    <hyperlink ref="D49" r:id="rId34"/>
    <hyperlink ref="D50" r:id="rId35"/>
    <hyperlink ref="D51" r:id="rId36"/>
  </hyperlinks>
  <pageMargins left="0.7" right="0.7" top="0.75" bottom="0.75" header="0.3" footer="0.3"/>
  <drawing r:id="rId37"/>
  <legacyDrawing r:id="rId38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59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342</v>
      </c>
      <c r="E1" s="1"/>
      <c r="F1" s="1"/>
      <c r="G1" s="1"/>
    </row>
    <row r="2" spans="1:7">
      <c r="D2" s="2" t="s">
        <v>343</v>
      </c>
      <c r="E2" s="3" t="s">
        <v>344</v>
      </c>
      <c r="F2" s="13" t="s">
        <v>386</v>
      </c>
      <c r="G2" s="13">
        <v>1</v>
      </c>
    </row>
    <row r="3" spans="1:7">
      <c r="D3" s="2" t="s">
        <v>345</v>
      </c>
      <c r="E3" s="3" t="s">
        <v>346</v>
      </c>
      <c r="F3" s="14" t="s">
        <v>388</v>
      </c>
      <c r="G3" s="15">
        <f>TotalCost/BoardQty</f>
        <v>0.0</v>
      </c>
    </row>
    <row r="4" spans="1:7">
      <c r="D4" s="2" t="s">
        <v>347</v>
      </c>
      <c r="E4" s="3" t="s">
        <v>348</v>
      </c>
      <c r="F4" s="14" t="s">
        <v>387</v>
      </c>
      <c r="G4" s="16">
        <f>SUM(G10:G14)</f>
        <v>0</v>
      </c>
    </row>
    <row r="5" spans="1:7">
      <c r="D5" s="2" t="s">
        <v>349</v>
      </c>
      <c r="E5" s="3" t="s">
        <v>350</v>
      </c>
    </row>
    <row r="6" spans="1:7">
      <c r="D6" s="2" t="s">
        <v>351</v>
      </c>
      <c r="E6" s="3" t="s">
        <v>352</v>
      </c>
    </row>
    <row r="8" spans="1:7">
      <c r="A8" s="17" t="s">
        <v>381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382</v>
      </c>
      <c r="E9" s="18" t="s">
        <v>383</v>
      </c>
      <c r="F9" s="18" t="s">
        <v>384</v>
      </c>
      <c r="G9" s="18" t="s">
        <v>385</v>
      </c>
    </row>
    <row r="10" spans="1:7">
      <c r="A10" s="19" t="s">
        <v>362</v>
      </c>
      <c r="B10" s="19" t="s">
        <v>363</v>
      </c>
      <c r="C10" s="19" t="s">
        <v>364</v>
      </c>
      <c r="D10" s="19" t="s">
        <v>366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369</v>
      </c>
      <c r="B11" s="19" t="s">
        <v>370</v>
      </c>
      <c r="C11" s="19" t="s">
        <v>371</v>
      </c>
      <c r="E11" s="19">
        <f>CEILING(BoardQty*2,1)</f>
        <v>2</v>
      </c>
      <c r="G11" s="20">
        <f>IF(AND(ISNUMBER(E11),ISNUMBER(F11)),E11*F11,"")</f>
        <v/>
      </c>
    </row>
    <row r="12" spans="1:7" ht="45" customHeight="1">
      <c r="A12" s="19" t="s">
        <v>372</v>
      </c>
      <c r="B12" s="19" t="s">
        <v>149</v>
      </c>
      <c r="C12" s="19" t="s">
        <v>150</v>
      </c>
      <c r="D12" s="19" t="s">
        <v>151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376</v>
      </c>
      <c r="B13" s="19" t="s">
        <v>375</v>
      </c>
      <c r="C13" s="19" t="s">
        <v>377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379</v>
      </c>
      <c r="B14" s="19" t="s">
        <v>380</v>
      </c>
      <c r="C14" s="19" t="s">
        <v>216</v>
      </c>
      <c r="E14" s="19">
        <f>BoardQty*1</f>
        <v>1</v>
      </c>
      <c r="G14" s="20">
        <f>IF(AND(ISNUMBER(E14),ISNUMBER(F14)),E14*F14,"")</f>
        <v/>
      </c>
    </row>
    <row r="17" spans="1:2">
      <c r="A17" s="21" t="s">
        <v>389</v>
      </c>
      <c r="B17" s="22" t="s">
        <v>390</v>
      </c>
    </row>
    <row r="18" spans="1:2">
      <c r="A18" s="23" t="s">
        <v>391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hyperlinks>
    <hyperlink ref="D10" r:id="rId1"/>
    <hyperlink ref="D12" r:id="rId2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392</v>
      </c>
    </row>
    <row r="2" spans="1:1">
      <c r="A2" s="5" t="s">
        <v>393</v>
      </c>
    </row>
    <row r="3" spans="1:1">
      <c r="A3" s="6" t="s">
        <v>394</v>
      </c>
    </row>
    <row r="4" spans="1:1">
      <c r="A4" s="8" t="s">
        <v>395</v>
      </c>
    </row>
    <row r="6" spans="1:1">
      <c r="A6" t="s">
        <v>396</v>
      </c>
    </row>
    <row r="7" spans="1:1">
      <c r="A7" s="24" t="s">
        <v>397</v>
      </c>
    </row>
    <row r="8" spans="1:1">
      <c r="A8" s="25" t="s">
        <v>398</v>
      </c>
    </row>
    <row r="9" spans="1:1">
      <c r="A9" s="26" t="s">
        <v>399</v>
      </c>
    </row>
    <row r="10" spans="1:1">
      <c r="A10" s="27" t="s">
        <v>400</v>
      </c>
    </row>
    <row r="11" spans="1:1">
      <c r="A11" s="28" t="s">
        <v>401</v>
      </c>
    </row>
    <row r="12" spans="1:1">
      <c r="A12" s="29" t="s">
        <v>402</v>
      </c>
    </row>
    <row r="13" spans="1:1">
      <c r="A13" s="30" t="s">
        <v>403</v>
      </c>
    </row>
    <row r="14" spans="1:1">
      <c r="A14" s="31" t="s">
        <v>404</v>
      </c>
    </row>
    <row r="15" spans="1:1">
      <c r="A15" s="32" t="s">
        <v>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2023-12-01T18:34:26Z</dcterms:created>
  <dcterms:modified xsi:type="dcterms:W3CDTF">2023-12-01T18:34:26Z</dcterms:modified>
</cp:coreProperties>
</file>