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<sst xmlns="http://schemas.openxmlformats.org/spreadsheetml/2006/main" count="1209" uniqueCount="405">
  <si>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</si>
  <si>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</si>
  <si>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</si>
  <si>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</si>
  <si>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</si>
  <si>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</si>
  <si>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</si>
  <si>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</si>
  <si>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</si>
  <si>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</si>
  <si>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</si>
  <si>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</si>
  <si>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</si>
  <si>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</si>
  <si>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</si>
  <si>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</si>
  <si>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</si>
  <si>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</si>
  <si>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</si>
  <si>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</si>
  <si>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</si>
  <si>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</si>
  <si>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C7 C18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</si>
  <si>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</si>
  <si>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</si>
  <si>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</si>
  <si>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</si>
  <si>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</si>
  <si>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</si>
  <si>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</si>
  <si>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</si>
  <si>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</si>
  <si>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</si>
  <si>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C41 C43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</si>
  <si>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</si>
  <si>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</si>
  <si>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</si>
  <si>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</si>
  <si>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</si>
  <si>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</si>
  <si>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</si>
  <si>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C42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</si>
  <si>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</si>
  <si>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</si>
  <si>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</si>
  <si>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</si>
  <si>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</si>
  <si>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</si>
  <si>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C5 C6 C8 C9 C10 C11 C14 C15 C16 C17 C20 C21 C22 C39 C40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</si>
  <si>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</si>
  <si>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</si>
  <si>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</si>
  <si>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</si>
  <si>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</si>
  <si>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</si>
  <si>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</si>
  <si>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</si>
  <si>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</si>
  <si>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</si>
  <si>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</si>
  <si>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</si>
  <si>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C12 C13</t>
  </si>
  <si>
    <t>1u</t>
  </si>
  <si>
    <t>https://www.digikey.ch/de/products/detail/samsung-electro-mechanics/CL21B105KAFNNNE/3886724</t>
  </si>
  <si>
    <t>25V/10%</t>
  </si>
  <si>
    <t>6</t>
  </si>
  <si>
    <t>C2 C3 C19 C23 C28 C33 C34 C35 C36 C37 C38 C44 C45 C46 C47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</si>
  <si>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</si>
  <si>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</si>
  <si>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</si>
  <si>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</si>
  <si>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</si>
  <si>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</si>
  <si>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</si>
  <si>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</si>
  <si>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</si>
  <si>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</si>
  <si>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</si>
  <si>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</si>
  <si>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C48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</si>
  <si>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</si>
  <si>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</si>
  <si>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</si>
  <si>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</si>
  <si>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</si>
  <si>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</si>
  <si>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</si>
  <si>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</si>
  <si>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</si>
  <si>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</si>
  <si>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</si>
  <si>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</si>
  <si>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</si>
  <si>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</si>
  <si>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</si>
  <si>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D10</t>
  </si>
  <si>
    <t>LED R</t>
  </si>
  <si>
    <t>LED_0805_2012Metric</t>
  </si>
  <si>
    <t>10</t>
  </si>
  <si>
    <t>D9</t>
  </si>
  <si>
    <t>LED Y</t>
  </si>
  <si>
    <t>11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</si>
  <si>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</si>
  <si>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</si>
  <si>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</si>
  <si>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</si>
  <si>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</si>
  <si>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</si>
  <si>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</si>
  <si>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</si>
  <si>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</si>
  <si>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</si>
  <si>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</si>
  <si>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</si>
  <si>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</si>
  <si>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</si>
  <si>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</si>
  <si>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</si>
  <si>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</si>
  <si>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D8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</si>
  <si>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</si>
  <si>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</si>
  <si>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</si>
  <si>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</si>
  <si>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</si>
  <si>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</si>
  <si>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</si>
  <si>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</si>
  <si>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</si>
  <si>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</si>
  <si>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</si>
  <si>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</si>
  <si>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</si>
  <si>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</si>
  <si>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</si>
  <si>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</si>
  <si>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</si>
  <si>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</si>
  <si>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</si>
  <si>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</si>
  <si>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</si>
  <si>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</si>
  <si>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</si>
  <si>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</si>
  <si>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17</t>
  </si>
  <si>
    <t>Sound Card (Based on HifiBerry DAC/ADC pro)</t>
  </si>
  <si>
    <t>Raspberry_Sound_Card</t>
  </si>
  <si>
    <t>J25</t>
  </si>
  <si>
    <t>HiFi Berry</t>
  </si>
  <si>
    <t>HiFi Berry DAC ADC+</t>
  </si>
  <si>
    <t>18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</si>
  <si>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</si>
  <si>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</si>
  <si>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</si>
  <si>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</si>
  <si>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</si>
  <si>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</si>
  <si>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</si>
  <si>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</si>
  <si>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19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</si>
  <si>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</si>
  <si>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</si>
  <si>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</si>
  <si>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</si>
  <si>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</si>
  <si>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</si>
  <si>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</si>
  <si>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</si>
  <si>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20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</si>
  <si>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</si>
  <si>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</si>
  <si>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</si>
  <si>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</si>
  <si>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</si>
  <si>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</si>
  <si>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</si>
  <si>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Right Audio OUT Left Audio IN Left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</si>
  <si>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</si>
  <si>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</si>
  <si>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</si>
  <si>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</si>
  <si>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</si>
  <si>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</si>
  <si>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22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</si>
  <si>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</si>
  <si>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</si>
  <si>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</si>
  <si>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</si>
  <si>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</si>
  <si>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</si>
  <si>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</si>
  <si>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</si>
  <si>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</si>
  <si>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</si>
  <si>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</si>
  <si>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</si>
  <si>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</si>
  <si>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</si>
  <si>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</si>
  <si>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</si>
  <si>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</si>
  <si>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</si>
  <si>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L6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</si>
  <si>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</si>
  <si>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</si>
  <si>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</si>
  <si>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</si>
  <si>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</si>
  <si>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</si>
  <si>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</si>
  <si>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</si>
  <si>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</si>
  <si>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</si>
  <si>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</si>
  <si>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</si>
  <si>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</si>
  <si>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</si>
  <si>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</si>
  <si>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</si>
  <si>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R17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</si>
  <si>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</si>
  <si>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</si>
  <si>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</si>
  <si>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</si>
  <si>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</si>
  <si>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</si>
  <si>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</si>
  <si>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</si>
  <si>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</si>
  <si>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27</t>
  </si>
  <si>
    <t>R7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</si>
  <si>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</si>
  <si>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</si>
  <si>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</si>
  <si>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</si>
  <si>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R1</t>
  </si>
  <si>
    <t>33R</t>
  </si>
  <si>
    <t>https://www.digikey.ch/de/products/detail/stackpole-electronics-inc/RMCF0805FT33R0/1760586</t>
  </si>
  <si>
    <t>29</t>
  </si>
  <si>
    <t>R3 R6</t>
  </si>
  <si>
    <t>220R</t>
  </si>
  <si>
    <t>https://www.digikey.ch/de/products/detail/stackpole-electronics-inc/RMCF0805FT220R/1760238</t>
  </si>
  <si>
    <t>30</t>
  </si>
  <si>
    <t>R4 R5 R8 R11 R15 R16</t>
  </si>
  <si>
    <t>1K</t>
  </si>
  <si>
    <t>https://www.digikey.ch/de/products/detail/stackpole-electronics-inc/RNCP0805FTD1K00/2240229</t>
  </si>
  <si>
    <t>31</t>
  </si>
  <si>
    <t>Resistor</t>
  </si>
  <si>
    <t>R</t>
  </si>
  <si>
    <t>R20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</si>
  <si>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</si>
  <si>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</si>
  <si>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</si>
  <si>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</si>
  <si>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</si>
  <si>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</si>
  <si>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</si>
  <si>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32</t>
  </si>
  <si>
    <t>R19</t>
  </si>
  <si>
    <t>12K 1%</t>
  </si>
  <si>
    <t>9239367</t>
  </si>
  <si>
    <t>MCR01MZPF1202</t>
  </si>
  <si>
    <t>Rohm</t>
  </si>
  <si>
    <t>Resistor 12K M1005 1% 63mW</t>
  </si>
  <si>
    <t>33</t>
  </si>
  <si>
    <t>R18</t>
  </si>
  <si>
    <t>20K 1%</t>
  </si>
  <si>
    <t>2331485</t>
  </si>
  <si>
    <t>RK73H1ETTP2002F</t>
  </si>
  <si>
    <t>Resistor 20K M1005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</si>
  <si>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</si>
  <si>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</si>
  <si>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</si>
  <si>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</si>
  <si>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</si>
  <si>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</si>
  <si>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</si>
  <si>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</si>
  <si>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</si>
  <si>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</si>
  <si>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</si>
  <si>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</si>
  <si>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</si>
  <si>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</si>
  <si>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</si>
  <si>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</si>
  <si>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</si>
  <si>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</si>
  <si>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</si>
  <si>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</si>
  <si>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</si>
  <si>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</si>
  <si>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</si>
  <si>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</si>
  <si>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</si>
  <si>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</si>
  <si>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</si>
  <si>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U8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</si>
  <si>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</si>
  <si>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</si>
  <si>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</si>
  <si>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</si>
  <si>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</si>
  <si>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</si>
  <si>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</si>
  <si>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</si>
  <si>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</si>
  <si>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</si>
  <si>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</si>
  <si>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</si>
  <si>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</si>
  <si>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</si>
  <si>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</si>
  <si>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</si>
  <si>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</si>
  <si>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</si>
  <si>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</si>
  <si>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</si>
  <si>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</si>
  <si>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</si>
  <si>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</si>
  <si>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</si>
  <si>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</si>
  <si>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</si>
  <si>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</si>
  <si>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</si>
  <si>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</si>
  <si>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</si>
  <si>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</si>
  <si>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</si>
  <si>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</si>
  <si>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</si>
  <si>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</si>
  <si>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</si>
  <si>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</si>
  <si>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</si>
  <si>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</si>
  <si>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</si>
  <si>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</si>
  <si>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</si>
  <si>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</si>
  <si>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</si>
  <si>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</si>
  <si>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</si>
  <si>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</si>
  <si>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</si>
  <si>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</si>
  <si>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</si>
  <si>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</si>
  <si>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</si>
  <si>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</si>
  <si>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</si>
  <si>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</si>
  <si>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</si>
  <si>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(87 SMD/ 26 THT)</t>
  </si>
  <si>
    <t>Fitted Components:</t>
  </si>
  <si>
    <t>107 (86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</si>
  <si>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</si>
  <si>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</si>
  <si>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</si>
  <si>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</si>
  <si>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</si>
  <si>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</si>
  <si>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</si>
  <si>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</si>
  <si>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</si>
  <si>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</si>
  <si>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</si>
  <si>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</si>
  <si>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</si>
  <si>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</si>
  <si>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</si>
  <si>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</si>
  <si>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</si>
  <si>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</si>
  <si>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</si>
  <si>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</si>
  <si>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</si>
  <si>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</si>
  <si>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</si>
  <si>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</si>
  <si>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</si>
  <si>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</si>
  <si>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</si>
  <si>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</si>
  <si>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</si>
  <si>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</si>
  <si>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</si>
  <si>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</si>
  <si>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2023-11-29 19:28:33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</si>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</sst>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s://www.diodes.com/assets/Datasheets/AP64501.pdf" TargetMode="External"/><Relationship Id="rId31" Type="http://schemas.openxmlformats.org/officeDocument/2006/relationships/hyperlink" Target="https://www.diodes.com/assets/Datasheets/AZ1117I.pdf" TargetMode="External"/><Relationship Id="rId32" Type="http://schemas.openxmlformats.org/officeDocument/2006/relationships/hyperlink" Target="https://datasheets.raspberrypi.com/rp2040/rp2040-datasheet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winbond.com/resource-files/w25q128jv%20revf%2003272018%20plus.pdf" TargetMode="External"/><Relationship Id="rId35" Type="http://schemas.openxmlformats.org/officeDocument/2006/relationships/hyperlink" Target="https://abracon.com/Resonators/ABLS.pdf" TargetMode="External"/><Relationship Id="rId36" Type="http://schemas.openxmlformats.org/officeDocument/2006/relationships/drawing" Target="../drawings/drawing3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341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342</v>
      </c>
      <c r="D2" s="3" t="s">
        <v>343</v>
      </c>
      <c r="E2" s="2" t="s">
        <v>352</v>
      </c>
      <c r="F2" s="3">
        <v>47</v>
      </c>
    </row>
    <row r="3" spans="1:19">
      <c r="C3" s="2" t="s">
        <v>344</v>
      </c>
      <c r="D3" s="3" t="s">
        <v>345</v>
      </c>
      <c r="E3" s="2" t="s">
        <v>353</v>
      </c>
      <c r="F3" s="3" t="s">
        <v>354</v>
      </c>
    </row>
    <row r="4" spans="1:19">
      <c r="C4" s="2" t="s">
        <v>346</v>
      </c>
      <c r="D4" s="3" t="s">
        <v>347</v>
      </c>
      <c r="E4" s="2" t="s">
        <v>355</v>
      </c>
      <c r="F4" s="3" t="s">
        <v>356</v>
      </c>
    </row>
    <row r="5" spans="1:19">
      <c r="C5" s="2" t="s">
        <v>348</v>
      </c>
      <c r="D5" s="3" t="s">
        <v>349</v>
      </c>
      <c r="E5" s="2" t="s">
        <v>357</v>
      </c>
      <c r="F5" s="3">
        <v>1</v>
      </c>
    </row>
    <row r="6" spans="1:19">
      <c r="C6" s="2" t="s">
        <v>350</v>
      </c>
      <c r="D6" s="3" t="s">
        <v>351</v>
      </c>
      <c r="E6" s="2" t="s">
        <v>358</v>
      </c>
      <c r="F6" s="3">
        <v>107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 ht="30" customHeight="1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141</v>
      </c>
      <c r="F24" s="11" t="s">
        <v>143</v>
      </c>
      <c r="G24" s="9" t="s">
        <v>19</v>
      </c>
      <c r="H24" s="9" t="s">
        <v>26</v>
      </c>
      <c r="I24" s="12" t="s">
        <v>82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>
      <c r="A25" s="5" t="s">
        <v>144</v>
      </c>
      <c r="B25" s="6" t="s">
        <v>145</v>
      </c>
      <c r="C25" s="7" t="s">
        <v>146</v>
      </c>
      <c r="D25" s="7" t="s">
        <v>147</v>
      </c>
      <c r="E25" s="7" t="s">
        <v>148</v>
      </c>
      <c r="F25" s="7" t="s">
        <v>149</v>
      </c>
      <c r="G25" s="5" t="s">
        <v>19</v>
      </c>
      <c r="H25" s="5" t="s">
        <v>26</v>
      </c>
      <c r="I25" s="8" t="s">
        <v>28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8" t="s">
        <v>28</v>
      </c>
      <c r="Q25" s="8" t="s">
        <v>28</v>
      </c>
      <c r="R25" s="8" t="s">
        <v>28</v>
      </c>
      <c r="S25" s="8" t="s">
        <v>28</v>
      </c>
    </row>
    <row r="26" spans="1:19" ht="45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19</v>
      </c>
      <c r="H26" s="9" t="s">
        <v>26</v>
      </c>
      <c r="I26" s="11" t="s">
        <v>156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157</v>
      </c>
      <c r="Q26" s="10" t="s">
        <v>158</v>
      </c>
      <c r="R26" s="12" t="s">
        <v>28</v>
      </c>
      <c r="S26" s="12" t="s">
        <v>28</v>
      </c>
    </row>
    <row r="27" spans="1:19" ht="30" customHeight="1">
      <c r="A27" s="5" t="s">
        <v>159</v>
      </c>
      <c r="B27" s="6" t="s">
        <v>160</v>
      </c>
      <c r="C27" s="7" t="s">
        <v>161</v>
      </c>
      <c r="D27" s="7" t="s">
        <v>162</v>
      </c>
      <c r="E27" s="7" t="s">
        <v>163</v>
      </c>
      <c r="F27" s="7" t="s">
        <v>164</v>
      </c>
      <c r="G27" s="5" t="s">
        <v>25</v>
      </c>
      <c r="H27" s="5" t="s">
        <v>26</v>
      </c>
      <c r="I27" s="7" t="s">
        <v>165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166</v>
      </c>
      <c r="Q27" s="6" t="s">
        <v>167</v>
      </c>
      <c r="R27" s="8" t="s">
        <v>28</v>
      </c>
      <c r="S27" s="8" t="s">
        <v>28</v>
      </c>
    </row>
    <row r="28" spans="1:19" ht="30" customHeight="1">
      <c r="A28" s="9" t="s">
        <v>168</v>
      </c>
      <c r="B28" s="10" t="s">
        <v>169</v>
      </c>
      <c r="C28" s="11" t="s">
        <v>170</v>
      </c>
      <c r="D28" s="11" t="s">
        <v>171</v>
      </c>
      <c r="E28" s="11" t="s">
        <v>172</v>
      </c>
      <c r="F28" s="11" t="s">
        <v>173</v>
      </c>
      <c r="G28" s="9" t="s">
        <v>65</v>
      </c>
      <c r="H28" s="9" t="s">
        <v>26</v>
      </c>
      <c r="I28" s="11" t="s">
        <v>174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0" t="s">
        <v>175</v>
      </c>
      <c r="Q28" s="10" t="s">
        <v>176</v>
      </c>
      <c r="R28" s="12" t="s">
        <v>28</v>
      </c>
      <c r="S28" s="12" t="s">
        <v>28</v>
      </c>
    </row>
    <row r="29" spans="1:19" ht="45" customHeight="1">
      <c r="A29" s="5" t="s">
        <v>177</v>
      </c>
      <c r="B29" s="6" t="s">
        <v>178</v>
      </c>
      <c r="C29" s="7" t="s">
        <v>179</v>
      </c>
      <c r="D29" s="7" t="s">
        <v>180</v>
      </c>
      <c r="E29" s="7" t="s">
        <v>181</v>
      </c>
      <c r="F29" s="7" t="s">
        <v>182</v>
      </c>
      <c r="G29" s="5" t="s">
        <v>65</v>
      </c>
      <c r="H29" s="5" t="s">
        <v>26</v>
      </c>
      <c r="I29" s="8" t="s">
        <v>82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8" t="s">
        <v>28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183</v>
      </c>
      <c r="B30" s="10" t="s">
        <v>184</v>
      </c>
      <c r="C30" s="11" t="s">
        <v>185</v>
      </c>
      <c r="D30" s="11" t="s">
        <v>186</v>
      </c>
      <c r="E30" s="11" t="s">
        <v>187</v>
      </c>
      <c r="F30" s="11" t="s">
        <v>188</v>
      </c>
      <c r="G30" s="9" t="s">
        <v>19</v>
      </c>
      <c r="H30" s="9" t="s">
        <v>26</v>
      </c>
      <c r="I30" s="11" t="s">
        <v>189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190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191</v>
      </c>
      <c r="B31" s="6" t="s">
        <v>192</v>
      </c>
      <c r="C31" s="7" t="s">
        <v>193</v>
      </c>
      <c r="D31" s="7" t="s">
        <v>194</v>
      </c>
      <c r="E31" s="7" t="s">
        <v>195</v>
      </c>
      <c r="F31" s="7" t="s">
        <v>196</v>
      </c>
      <c r="G31" s="5" t="s">
        <v>47</v>
      </c>
      <c r="H31" s="5" t="s">
        <v>26</v>
      </c>
      <c r="I31" s="7" t="s">
        <v>197</v>
      </c>
      <c r="J31" s="8" t="s">
        <v>28</v>
      </c>
      <c r="K31" s="8" t="s">
        <v>28</v>
      </c>
      <c r="L31" s="8" t="s">
        <v>28</v>
      </c>
      <c r="M31" s="8" t="s">
        <v>28</v>
      </c>
      <c r="N31" s="8" t="s">
        <v>28</v>
      </c>
      <c r="O31" s="8" t="s">
        <v>28</v>
      </c>
      <c r="P31" s="6" t="s">
        <v>198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199</v>
      </c>
      <c r="B32" s="10" t="s">
        <v>200</v>
      </c>
      <c r="C32" s="11" t="s">
        <v>201</v>
      </c>
      <c r="D32" s="11" t="s">
        <v>202</v>
      </c>
      <c r="E32" s="11" t="s">
        <v>203</v>
      </c>
      <c r="F32" s="11" t="s">
        <v>204</v>
      </c>
      <c r="G32" s="9" t="s">
        <v>19</v>
      </c>
      <c r="H32" s="9" t="s">
        <v>26</v>
      </c>
      <c r="I32" s="11" t="s">
        <v>205</v>
      </c>
      <c r="J32" s="10" t="s">
        <v>206</v>
      </c>
      <c r="K32" s="10" t="s">
        <v>36</v>
      </c>
      <c r="L32" s="10" t="s">
        <v>203</v>
      </c>
      <c r="M32" s="10" t="s">
        <v>207</v>
      </c>
      <c r="N32" s="10" t="s">
        <v>208</v>
      </c>
      <c r="O32" s="12" t="s">
        <v>28</v>
      </c>
      <c r="P32" s="12" t="s">
        <v>28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209</v>
      </c>
      <c r="B33" s="6" t="s">
        <v>210</v>
      </c>
      <c r="C33" s="7" t="s">
        <v>211</v>
      </c>
      <c r="D33" s="7" t="s">
        <v>212</v>
      </c>
      <c r="E33" s="7" t="s">
        <v>211</v>
      </c>
      <c r="F33" s="7" t="s">
        <v>213</v>
      </c>
      <c r="G33" s="5" t="s">
        <v>19</v>
      </c>
      <c r="H33" s="5" t="s">
        <v>26</v>
      </c>
      <c r="I33" s="7" t="s">
        <v>214</v>
      </c>
      <c r="J33" s="8" t="s">
        <v>28</v>
      </c>
      <c r="K33" s="8" t="s">
        <v>28</v>
      </c>
      <c r="L33" s="8" t="s">
        <v>28</v>
      </c>
      <c r="M33" s="8" t="s">
        <v>28</v>
      </c>
      <c r="N33" s="8" t="s">
        <v>28</v>
      </c>
      <c r="O33" s="8" t="s">
        <v>28</v>
      </c>
      <c r="P33" s="6" t="s">
        <v>215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216</v>
      </c>
      <c r="B34" s="10" t="s">
        <v>217</v>
      </c>
      <c r="C34" s="11" t="s">
        <v>218</v>
      </c>
      <c r="D34" s="11" t="s">
        <v>219</v>
      </c>
      <c r="E34" s="11" t="s">
        <v>220</v>
      </c>
      <c r="F34" s="11" t="s">
        <v>221</v>
      </c>
      <c r="G34" s="9" t="s">
        <v>25</v>
      </c>
      <c r="H34" s="9" t="s">
        <v>26</v>
      </c>
      <c r="I34" s="11" t="s">
        <v>222</v>
      </c>
      <c r="J34" s="10" t="s">
        <v>223</v>
      </c>
      <c r="K34" s="10" t="s">
        <v>36</v>
      </c>
      <c r="L34" s="10" t="s">
        <v>224</v>
      </c>
      <c r="M34" s="10" t="s">
        <v>225</v>
      </c>
      <c r="N34" s="10" t="s">
        <v>226</v>
      </c>
      <c r="O34" s="10" t="s">
        <v>227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217</v>
      </c>
      <c r="C35" s="7" t="s">
        <v>218</v>
      </c>
      <c r="D35" s="7" t="s">
        <v>230</v>
      </c>
      <c r="E35" s="7" t="s">
        <v>231</v>
      </c>
      <c r="F35" s="7" t="s">
        <v>221</v>
      </c>
      <c r="G35" s="5" t="s">
        <v>25</v>
      </c>
      <c r="H35" s="5" t="s">
        <v>26</v>
      </c>
      <c r="I35" s="7" t="s">
        <v>232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233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234</v>
      </c>
      <c r="B36" s="10" t="s">
        <v>217</v>
      </c>
      <c r="C36" s="11" t="s">
        <v>218</v>
      </c>
      <c r="D36" s="11" t="s">
        <v>235</v>
      </c>
      <c r="E36" s="11" t="s">
        <v>236</v>
      </c>
      <c r="F36" s="11" t="s">
        <v>221</v>
      </c>
      <c r="G36" s="9" t="s">
        <v>19</v>
      </c>
      <c r="H36" s="9" t="s">
        <v>26</v>
      </c>
      <c r="I36" s="11" t="s">
        <v>232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237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238</v>
      </c>
      <c r="B37" s="6" t="s">
        <v>217</v>
      </c>
      <c r="C37" s="7" t="s">
        <v>218</v>
      </c>
      <c r="D37" s="7" t="s">
        <v>239</v>
      </c>
      <c r="E37" s="7" t="s">
        <v>240</v>
      </c>
      <c r="F37" s="7" t="s">
        <v>221</v>
      </c>
      <c r="G37" s="5" t="s">
        <v>25</v>
      </c>
      <c r="H37" s="5" t="s">
        <v>26</v>
      </c>
      <c r="I37" s="7" t="s">
        <v>232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241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242</v>
      </c>
      <c r="B38" s="10" t="s">
        <v>217</v>
      </c>
      <c r="C38" s="11" t="s">
        <v>218</v>
      </c>
      <c r="D38" s="11" t="s">
        <v>243</v>
      </c>
      <c r="E38" s="11" t="s">
        <v>244</v>
      </c>
      <c r="F38" s="11" t="s">
        <v>221</v>
      </c>
      <c r="G38" s="9" t="s">
        <v>65</v>
      </c>
      <c r="H38" s="9" t="s">
        <v>26</v>
      </c>
      <c r="I38" s="11" t="s">
        <v>222</v>
      </c>
      <c r="J38" s="12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10" t="s">
        <v>245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246</v>
      </c>
      <c r="B39" s="6" t="s">
        <v>247</v>
      </c>
      <c r="C39" s="7" t="s">
        <v>248</v>
      </c>
      <c r="D39" s="7" t="s">
        <v>249</v>
      </c>
      <c r="E39" s="7" t="s">
        <v>250</v>
      </c>
      <c r="F39" s="7" t="s">
        <v>221</v>
      </c>
      <c r="G39" s="5" t="s">
        <v>19</v>
      </c>
      <c r="H39" s="5" t="s">
        <v>26</v>
      </c>
      <c r="I39" s="7" t="s">
        <v>251</v>
      </c>
      <c r="J39" s="6" t="s">
        <v>252</v>
      </c>
      <c r="K39" s="6" t="s">
        <v>36</v>
      </c>
      <c r="L39" s="6" t="s">
        <v>253</v>
      </c>
      <c r="M39" s="6" t="s">
        <v>254</v>
      </c>
      <c r="N39" s="6" t="s">
        <v>255</v>
      </c>
      <c r="O39" s="6" t="s">
        <v>256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257</v>
      </c>
      <c r="B40" s="10" t="s">
        <v>247</v>
      </c>
      <c r="C40" s="11" t="s">
        <v>248</v>
      </c>
      <c r="D40" s="11" t="s">
        <v>258</v>
      </c>
      <c r="E40" s="11" t="s">
        <v>259</v>
      </c>
      <c r="F40" s="11" t="s">
        <v>221</v>
      </c>
      <c r="G40" s="9" t="s">
        <v>19</v>
      </c>
      <c r="H40" s="9" t="s">
        <v>26</v>
      </c>
      <c r="I40" s="11" t="s">
        <v>251</v>
      </c>
      <c r="J40" s="10" t="s">
        <v>260</v>
      </c>
      <c r="K40" s="10" t="s">
        <v>36</v>
      </c>
      <c r="L40" s="10" t="s">
        <v>261</v>
      </c>
      <c r="M40" s="10" t="s">
        <v>262</v>
      </c>
      <c r="N40" s="10" t="s">
        <v>263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264</v>
      </c>
      <c r="B41" s="6" t="s">
        <v>247</v>
      </c>
      <c r="C41" s="7" t="s">
        <v>248</v>
      </c>
      <c r="D41" s="7" t="s">
        <v>265</v>
      </c>
      <c r="E41" s="7" t="s">
        <v>266</v>
      </c>
      <c r="F41" s="7" t="s">
        <v>221</v>
      </c>
      <c r="G41" s="5" t="s">
        <v>19</v>
      </c>
      <c r="H41" s="5" t="s">
        <v>26</v>
      </c>
      <c r="I41" s="7" t="s">
        <v>251</v>
      </c>
      <c r="J41" s="6" t="s">
        <v>267</v>
      </c>
      <c r="K41" s="6" t="s">
        <v>36</v>
      </c>
      <c r="L41" s="6" t="s">
        <v>268</v>
      </c>
      <c r="M41" s="6" t="s">
        <v>254</v>
      </c>
      <c r="N41" s="6" t="s">
        <v>269</v>
      </c>
      <c r="O41" s="8" t="s">
        <v>28</v>
      </c>
      <c r="P41" s="8" t="s">
        <v>28</v>
      </c>
      <c r="Q41" s="8" t="s">
        <v>28</v>
      </c>
      <c r="R41" s="8" t="s">
        <v>28</v>
      </c>
      <c r="S41" s="8" t="s">
        <v>28</v>
      </c>
    </row>
    <row r="42" spans="1:19" ht="30" customHeight="1">
      <c r="A42" s="9" t="s">
        <v>270</v>
      </c>
      <c r="B42" s="10" t="s">
        <v>271</v>
      </c>
      <c r="C42" s="11" t="s">
        <v>272</v>
      </c>
      <c r="D42" s="11" t="s">
        <v>273</v>
      </c>
      <c r="E42" s="11" t="s">
        <v>274</v>
      </c>
      <c r="F42" s="11" t="s">
        <v>275</v>
      </c>
      <c r="G42" s="9" t="s">
        <v>25</v>
      </c>
      <c r="H42" s="9" t="s">
        <v>26</v>
      </c>
      <c r="I42" s="11" t="s">
        <v>276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277</v>
      </c>
      <c r="Q42" s="10" t="s">
        <v>278</v>
      </c>
      <c r="R42" s="12" t="s">
        <v>28</v>
      </c>
      <c r="S42" s="12" t="s">
        <v>28</v>
      </c>
    </row>
    <row r="43" spans="1:19" ht="30" customHeight="1">
      <c r="A43" s="5" t="s">
        <v>279</v>
      </c>
      <c r="B43" s="6" t="s">
        <v>280</v>
      </c>
      <c r="C43" s="7" t="s">
        <v>281</v>
      </c>
      <c r="D43" s="7" t="s">
        <v>282</v>
      </c>
      <c r="E43" s="7" t="s">
        <v>283</v>
      </c>
      <c r="F43" s="7" t="s">
        <v>284</v>
      </c>
      <c r="G43" s="5" t="s">
        <v>65</v>
      </c>
      <c r="H43" s="5" t="s">
        <v>26</v>
      </c>
      <c r="I43" s="7" t="s">
        <v>285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286</v>
      </c>
      <c r="Q43" s="6" t="s">
        <v>287</v>
      </c>
      <c r="R43" s="8" t="s">
        <v>28</v>
      </c>
      <c r="S43" s="8" t="s">
        <v>28</v>
      </c>
    </row>
    <row r="44" spans="1:19" ht="30" customHeight="1">
      <c r="A44" s="9" t="s">
        <v>288</v>
      </c>
      <c r="B44" s="10" t="s">
        <v>289</v>
      </c>
      <c r="C44" s="11" t="s">
        <v>290</v>
      </c>
      <c r="D44" s="11" t="s">
        <v>291</v>
      </c>
      <c r="E44" s="11" t="s">
        <v>290</v>
      </c>
      <c r="F44" s="11" t="s">
        <v>292</v>
      </c>
      <c r="G44" s="9" t="s">
        <v>25</v>
      </c>
      <c r="H44" s="9" t="s">
        <v>26</v>
      </c>
      <c r="I44" s="11" t="s">
        <v>293</v>
      </c>
      <c r="J44" s="12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10" t="s">
        <v>294</v>
      </c>
      <c r="Q44" s="12" t="s">
        <v>28</v>
      </c>
      <c r="R44" s="12" t="s">
        <v>28</v>
      </c>
      <c r="S44" s="12" t="s">
        <v>28</v>
      </c>
    </row>
    <row r="45" spans="1:19" ht="45" customHeight="1">
      <c r="A45" s="5" t="s">
        <v>295</v>
      </c>
      <c r="B45" s="8" t="s">
        <v>28</v>
      </c>
      <c r="C45" s="7" t="s">
        <v>296</v>
      </c>
      <c r="D45" s="7" t="s">
        <v>297</v>
      </c>
      <c r="E45" s="7" t="s">
        <v>298</v>
      </c>
      <c r="F45" s="7" t="s">
        <v>299</v>
      </c>
      <c r="G45" s="5" t="s">
        <v>19</v>
      </c>
      <c r="H45" s="5" t="s">
        <v>26</v>
      </c>
      <c r="I45" s="7" t="s">
        <v>300</v>
      </c>
      <c r="J45" s="6" t="s">
        <v>301</v>
      </c>
      <c r="K45" s="6" t="s">
        <v>17</v>
      </c>
      <c r="L45" s="6" t="s">
        <v>298</v>
      </c>
      <c r="M45" s="6" t="s">
        <v>302</v>
      </c>
      <c r="N45" s="6" t="s">
        <v>303</v>
      </c>
      <c r="O45" s="8" t="s">
        <v>28</v>
      </c>
      <c r="P45" s="8" t="s">
        <v>28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304</v>
      </c>
      <c r="B46" s="10" t="s">
        <v>305</v>
      </c>
      <c r="C46" s="11" t="s">
        <v>306</v>
      </c>
      <c r="D46" s="11" t="s">
        <v>307</v>
      </c>
      <c r="E46" s="11" t="s">
        <v>306</v>
      </c>
      <c r="F46" s="11" t="s">
        <v>308</v>
      </c>
      <c r="G46" s="9" t="s">
        <v>19</v>
      </c>
      <c r="H46" s="9" t="s">
        <v>26</v>
      </c>
      <c r="I46" s="11" t="s">
        <v>309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310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311</v>
      </c>
      <c r="B47" s="6" t="s">
        <v>312</v>
      </c>
      <c r="C47" s="7" t="s">
        <v>313</v>
      </c>
      <c r="D47" s="7" t="s">
        <v>314</v>
      </c>
      <c r="E47" s="7" t="s">
        <v>313</v>
      </c>
      <c r="F47" s="7" t="s">
        <v>315</v>
      </c>
      <c r="G47" s="5" t="s">
        <v>19</v>
      </c>
      <c r="H47" s="5" t="s">
        <v>26</v>
      </c>
      <c r="I47" s="7" t="s">
        <v>316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317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318</v>
      </c>
      <c r="B48" s="10" t="s">
        <v>319</v>
      </c>
      <c r="C48" s="11" t="s">
        <v>320</v>
      </c>
      <c r="D48" s="11" t="s">
        <v>321</v>
      </c>
      <c r="E48" s="11" t="s">
        <v>320</v>
      </c>
      <c r="F48" s="11" t="s">
        <v>322</v>
      </c>
      <c r="G48" s="9" t="s">
        <v>19</v>
      </c>
      <c r="H48" s="9" t="s">
        <v>26</v>
      </c>
      <c r="I48" s="11" t="s">
        <v>323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324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325</v>
      </c>
      <c r="B49" s="6" t="s">
        <v>326</v>
      </c>
      <c r="C49" s="7" t="s">
        <v>327</v>
      </c>
      <c r="D49" s="7" t="s">
        <v>328</v>
      </c>
      <c r="E49" s="7" t="s">
        <v>329</v>
      </c>
      <c r="F49" s="7" t="s">
        <v>330</v>
      </c>
      <c r="G49" s="5" t="s">
        <v>19</v>
      </c>
      <c r="H49" s="5" t="s">
        <v>26</v>
      </c>
      <c r="I49" s="7" t="s">
        <v>331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332</v>
      </c>
      <c r="Q49" s="8" t="s">
        <v>28</v>
      </c>
      <c r="R49" s="8" t="s">
        <v>28</v>
      </c>
      <c r="S49" s="8" t="s">
        <v>28</v>
      </c>
    </row>
    <row r="50" spans="1:19" ht="30" customHeight="1">
      <c r="A50" s="9" t="s">
        <v>333</v>
      </c>
      <c r="B50" s="10" t="s">
        <v>334</v>
      </c>
      <c r="C50" s="11" t="s">
        <v>335</v>
      </c>
      <c r="D50" s="11" t="s">
        <v>336</v>
      </c>
      <c r="E50" s="11" t="s">
        <v>337</v>
      </c>
      <c r="F50" s="11" t="s">
        <v>338</v>
      </c>
      <c r="G50" s="9" t="s">
        <v>19</v>
      </c>
      <c r="H50" s="9" t="s">
        <v>26</v>
      </c>
      <c r="I50" s="11" t="s">
        <v>339</v>
      </c>
      <c r="J50" s="12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10" t="s">
        <v>340</v>
      </c>
      <c r="Q50" s="12" t="s">
        <v>28</v>
      </c>
      <c r="R50" s="12" t="s">
        <v>28</v>
      </c>
      <c r="S50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341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342</v>
      </c>
      <c r="D2" s="3" t="s">
        <v>343</v>
      </c>
      <c r="E2" s="2" t="s">
        <v>352</v>
      </c>
      <c r="F2" s="3">
        <v>47</v>
      </c>
    </row>
    <row r="3" spans="1:19">
      <c r="C3" s="2" t="s">
        <v>344</v>
      </c>
      <c r="D3" s="3" t="s">
        <v>345</v>
      </c>
      <c r="E3" s="2" t="s">
        <v>353</v>
      </c>
      <c r="F3" s="3" t="s">
        <v>354</v>
      </c>
    </row>
    <row r="4" spans="1:19">
      <c r="C4" s="2" t="s">
        <v>346</v>
      </c>
      <c r="D4" s="3" t="s">
        <v>347</v>
      </c>
      <c r="E4" s="2" t="s">
        <v>355</v>
      </c>
      <c r="F4" s="3" t="s">
        <v>356</v>
      </c>
    </row>
    <row r="5" spans="1:19">
      <c r="C5" s="2" t="s">
        <v>348</v>
      </c>
      <c r="D5" s="3" t="s">
        <v>349</v>
      </c>
      <c r="E5" s="2" t="s">
        <v>357</v>
      </c>
      <c r="F5" s="3">
        <v>1</v>
      </c>
    </row>
    <row r="6" spans="1:19">
      <c r="C6" s="2" t="s">
        <v>350</v>
      </c>
      <c r="D6" s="3" t="s">
        <v>351</v>
      </c>
      <c r="E6" s="2" t="s">
        <v>358</v>
      </c>
      <c r="F6" s="3">
        <v>107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359</v>
      </c>
      <c r="C9" s="7" t="s">
        <v>360</v>
      </c>
      <c r="D9" s="7" t="s">
        <v>361</v>
      </c>
      <c r="E9" s="7" t="s">
        <v>362</v>
      </c>
      <c r="F9" s="7" t="s">
        <v>363</v>
      </c>
      <c r="G9" s="5" t="s">
        <v>25</v>
      </c>
      <c r="H9" s="5" t="s">
        <v>364</v>
      </c>
      <c r="I9" s="7" t="s">
        <v>365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366</v>
      </c>
      <c r="Q9" s="6" t="s">
        <v>367</v>
      </c>
      <c r="R9" s="8" t="s">
        <v>28</v>
      </c>
      <c r="S9" s="8" t="s">
        <v>28</v>
      </c>
    </row>
    <row r="10" spans="1:19">
      <c r="A10" s="9" t="s">
        <v>25</v>
      </c>
      <c r="B10" s="10" t="s">
        <v>151</v>
      </c>
      <c r="C10" s="11" t="s">
        <v>152</v>
      </c>
      <c r="D10" s="11" t="s">
        <v>368</v>
      </c>
      <c r="E10" s="11" t="s">
        <v>369</v>
      </c>
      <c r="F10" s="11" t="s">
        <v>370</v>
      </c>
      <c r="G10" s="9" t="s">
        <v>25</v>
      </c>
      <c r="H10" s="9" t="s">
        <v>364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151</v>
      </c>
      <c r="C11" s="7" t="s">
        <v>152</v>
      </c>
      <c r="D11" s="7" t="s">
        <v>371</v>
      </c>
      <c r="E11" s="7" t="s">
        <v>154</v>
      </c>
      <c r="F11" s="7" t="s">
        <v>155</v>
      </c>
      <c r="G11" s="5" t="s">
        <v>25</v>
      </c>
      <c r="H11" s="5" t="s">
        <v>364</v>
      </c>
      <c r="I11" s="7" t="s">
        <v>156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157</v>
      </c>
      <c r="Q11" s="6" t="s">
        <v>372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373</v>
      </c>
      <c r="C12" s="11" t="s">
        <v>374</v>
      </c>
      <c r="D12" s="11" t="s">
        <v>375</v>
      </c>
      <c r="E12" s="11" t="s">
        <v>374</v>
      </c>
      <c r="F12" s="11" t="s">
        <v>376</v>
      </c>
      <c r="G12" s="9" t="s">
        <v>19</v>
      </c>
      <c r="H12" s="9" t="s">
        <v>364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377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217</v>
      </c>
      <c r="C13" s="7" t="s">
        <v>218</v>
      </c>
      <c r="D13" s="7" t="s">
        <v>378</v>
      </c>
      <c r="E13" s="7" t="s">
        <v>379</v>
      </c>
      <c r="F13" s="7" t="s">
        <v>221</v>
      </c>
      <c r="G13" s="5" t="s">
        <v>19</v>
      </c>
      <c r="H13" s="5" t="s">
        <v>364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341</v>
      </c>
      <c r="E1" s="1"/>
      <c r="F1" s="1"/>
      <c r="G1" s="1"/>
    </row>
    <row r="2" spans="1:7">
      <c r="D2" s="2" t="s">
        <v>342</v>
      </c>
      <c r="E2" s="3" t="s">
        <v>343</v>
      </c>
      <c r="F2" s="13" t="s">
        <v>385</v>
      </c>
      <c r="G2" s="13">
        <v>1</v>
      </c>
    </row>
    <row r="3" spans="1:7">
      <c r="D3" s="2" t="s">
        <v>344</v>
      </c>
      <c r="E3" s="3" t="s">
        <v>345</v>
      </c>
      <c r="F3" s="14" t="s">
        <v>387</v>
      </c>
      <c r="G3" s="15">
        <f>TotalCost/BoardQty</f>
        <v>0.0</v>
      </c>
    </row>
    <row r="4" spans="1:7">
      <c r="D4" s="2" t="s">
        <v>346</v>
      </c>
      <c r="E4" s="3" t="s">
        <v>347</v>
      </c>
      <c r="F4" s="14" t="s">
        <v>386</v>
      </c>
      <c r="G4" s="16">
        <f>SUM(G10:G51)</f>
        <v>0</v>
      </c>
    </row>
    <row r="5" spans="1:7">
      <c r="D5" s="2" t="s">
        <v>348</v>
      </c>
      <c r="E5" s="3" t="s">
        <v>349</v>
      </c>
    </row>
    <row r="6" spans="1:7">
      <c r="D6" s="2" t="s">
        <v>350</v>
      </c>
      <c r="E6" s="3" t="s">
        <v>351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141</v>
      </c>
      <c r="C25" s="19" t="s">
        <v>143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147</v>
      </c>
      <c r="B26" s="19" t="s">
        <v>148</v>
      </c>
      <c r="C26" s="19" t="s">
        <v>149</v>
      </c>
      <c r="E26" s="19">
        <f>BoardQty*1</f>
        <v>1</v>
      </c>
      <c r="G26" s="20">
        <f>IF(AND(ISNUMBER(E26),ISNUMBER(F26)),E26*F26,"")</f>
        <v/>
      </c>
    </row>
    <row r="27" spans="1:7" ht="45" customHeight="1">
      <c r="A27" s="19" t="s">
        <v>153</v>
      </c>
      <c r="B27" s="19" t="s">
        <v>154</v>
      </c>
      <c r="C27" s="19" t="s">
        <v>155</v>
      </c>
      <c r="D27" s="19" t="s">
        <v>156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162</v>
      </c>
      <c r="B28" s="19" t="s">
        <v>163</v>
      </c>
      <c r="C28" s="19" t="s">
        <v>164</v>
      </c>
      <c r="D28" s="19" t="s">
        <v>165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171</v>
      </c>
      <c r="B29" s="19" t="s">
        <v>172</v>
      </c>
      <c r="C29" s="19" t="s">
        <v>173</v>
      </c>
      <c r="D29" s="19" t="s">
        <v>174</v>
      </c>
      <c r="E29" s="19">
        <f>CEILING(BoardQty*6,1)</f>
        <v>6</v>
      </c>
      <c r="G29" s="20">
        <f>IF(AND(ISNUMBER(E29),ISNUMBER(F29)),E29*F29,"")</f>
        <v/>
      </c>
    </row>
    <row r="30" spans="1:7">
      <c r="A30" s="19" t="s">
        <v>180</v>
      </c>
      <c r="B30" s="19" t="s">
        <v>181</v>
      </c>
      <c r="C30" s="19" t="s">
        <v>182</v>
      </c>
      <c r="E30" s="19">
        <f>CEILING(BoardQty*6,1)</f>
        <v>6</v>
      </c>
      <c r="G30" s="20">
        <f>IF(AND(ISNUMBER(E30),ISNUMBER(F30)),E30*F30,"")</f>
        <v/>
      </c>
    </row>
    <row r="31" spans="1:7" ht="30" customHeight="1">
      <c r="A31" s="19" t="s">
        <v>186</v>
      </c>
      <c r="B31" s="19" t="s">
        <v>187</v>
      </c>
      <c r="C31" s="19" t="s">
        <v>188</v>
      </c>
      <c r="D31" s="19" t="s">
        <v>189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194</v>
      </c>
      <c r="B32" s="19" t="s">
        <v>195</v>
      </c>
      <c r="C32" s="19" t="s">
        <v>196</v>
      </c>
      <c r="D32" s="19" t="s">
        <v>197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202</v>
      </c>
      <c r="B33" s="19" t="s">
        <v>203</v>
      </c>
      <c r="C33" s="19" t="s">
        <v>204</v>
      </c>
      <c r="D33" s="19" t="s">
        <v>205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212</v>
      </c>
      <c r="B34" s="19" t="s">
        <v>211</v>
      </c>
      <c r="C34" s="19" t="s">
        <v>213</v>
      </c>
      <c r="D34" s="19" t="s">
        <v>214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219</v>
      </c>
      <c r="B35" s="19" t="s">
        <v>220</v>
      </c>
      <c r="C35" s="19" t="s">
        <v>221</v>
      </c>
      <c r="D35" s="19" t="s">
        <v>222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221</v>
      </c>
      <c r="D36" s="19" t="s">
        <v>232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235</v>
      </c>
      <c r="B37" s="19" t="s">
        <v>236</v>
      </c>
      <c r="C37" s="19" t="s">
        <v>221</v>
      </c>
      <c r="D37" s="19" t="s">
        <v>232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239</v>
      </c>
      <c r="B38" s="19" t="s">
        <v>240</v>
      </c>
      <c r="C38" s="19" t="s">
        <v>221</v>
      </c>
      <c r="D38" s="19" t="s">
        <v>232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243</v>
      </c>
      <c r="B39" s="19" t="s">
        <v>244</v>
      </c>
      <c r="C39" s="19" t="s">
        <v>221</v>
      </c>
      <c r="D39" s="19" t="s">
        <v>222</v>
      </c>
      <c r="E39" s="19">
        <f>CEILING(BoardQty*6,1)</f>
        <v>6</v>
      </c>
      <c r="G39" s="20">
        <f>IF(AND(ISNUMBER(E39),ISNUMBER(F39)),E39*F39,"")</f>
        <v/>
      </c>
    </row>
    <row r="40" spans="1:7" ht="30" customHeight="1">
      <c r="A40" s="19" t="s">
        <v>249</v>
      </c>
      <c r="B40" s="19" t="s">
        <v>250</v>
      </c>
      <c r="C40" s="19" t="s">
        <v>221</v>
      </c>
      <c r="D40" s="19" t="s">
        <v>251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258</v>
      </c>
      <c r="B41" s="19" t="s">
        <v>259</v>
      </c>
      <c r="C41" s="19" t="s">
        <v>221</v>
      </c>
      <c r="D41" s="19" t="s">
        <v>251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265</v>
      </c>
      <c r="B42" s="19" t="s">
        <v>266</v>
      </c>
      <c r="C42" s="19" t="s">
        <v>221</v>
      </c>
      <c r="D42" s="19" t="s">
        <v>251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273</v>
      </c>
      <c r="B43" s="19" t="s">
        <v>274</v>
      </c>
      <c r="C43" s="19" t="s">
        <v>275</v>
      </c>
      <c r="D43" s="19" t="s">
        <v>276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282</v>
      </c>
      <c r="B44" s="19" t="s">
        <v>283</v>
      </c>
      <c r="C44" s="19" t="s">
        <v>284</v>
      </c>
      <c r="D44" s="19" t="s">
        <v>285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291</v>
      </c>
      <c r="B45" s="19" t="s">
        <v>290</v>
      </c>
      <c r="C45" s="19" t="s">
        <v>292</v>
      </c>
      <c r="D45" s="19" t="s">
        <v>293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297</v>
      </c>
      <c r="B46" s="19" t="s">
        <v>298</v>
      </c>
      <c r="C46" s="19" t="s">
        <v>299</v>
      </c>
      <c r="D46" s="19" t="s">
        <v>300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307</v>
      </c>
      <c r="B47" s="19" t="s">
        <v>306</v>
      </c>
      <c r="C47" s="19" t="s">
        <v>308</v>
      </c>
      <c r="D47" s="19" t="s">
        <v>309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314</v>
      </c>
      <c r="B48" s="19" t="s">
        <v>313</v>
      </c>
      <c r="C48" s="19" t="s">
        <v>315</v>
      </c>
      <c r="D48" s="19" t="s">
        <v>316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321</v>
      </c>
      <c r="B49" s="19" t="s">
        <v>320</v>
      </c>
      <c r="C49" s="19" t="s">
        <v>322</v>
      </c>
      <c r="D49" s="19" t="s">
        <v>323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328</v>
      </c>
      <c r="B50" s="19" t="s">
        <v>329</v>
      </c>
      <c r="C50" s="19" t="s">
        <v>330</v>
      </c>
      <c r="D50" s="19" t="s">
        <v>331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336</v>
      </c>
      <c r="B51" s="19" t="s">
        <v>337</v>
      </c>
      <c r="C51" s="19" t="s">
        <v>338</v>
      </c>
      <c r="D51" s="19" t="s">
        <v>339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388</v>
      </c>
      <c r="B54" s="22" t="s">
        <v>389</v>
      </c>
    </row>
    <row r="55" spans="1:7">
      <c r="A55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7" r:id="rId12"/>
    <hyperlink ref="D28" r:id="rId13"/>
    <hyperlink ref="D29" r:id="rId14"/>
    <hyperlink ref="D31" r:id="rId15"/>
    <hyperlink ref="D32" r:id="rId16"/>
    <hyperlink ref="D33" r:id="rId17"/>
    <hyperlink ref="D34" r:id="rId18"/>
    <hyperlink ref="D35" r:id="rId19"/>
    <hyperlink ref="D36" r:id="rId20"/>
    <hyperlink ref="D37" r:id="rId21"/>
    <hyperlink ref="D38" r:id="rId22"/>
    <hyperlink ref="D39" r:id="rId23"/>
    <hyperlink ref="D40" r:id="rId24"/>
    <hyperlink ref="D41" r:id="rId25"/>
    <hyperlink ref="D42" r:id="rId26"/>
    <hyperlink ref="D43" r:id="rId27"/>
    <hyperlink ref="D44" r:id="rId28"/>
    <hyperlink ref="D45" r:id="rId29"/>
    <hyperlink ref="D46" r:id="rId30"/>
    <hyperlink ref="D47" r:id="rId31"/>
    <hyperlink ref="D48" r:id="rId32"/>
    <hyperlink ref="D49" r:id="rId33"/>
    <hyperlink ref="D50" r:id="rId34"/>
    <hyperlink ref="D51" r:id="rId35"/>
  </hyperlinks>
  <pageMargins left="0.7" right="0.7" top="0.75" bottom="0.75" header="0.3" footer="0.3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341</v>
      </c>
      <c r="E1" s="1"/>
      <c r="F1" s="1"/>
      <c r="G1" s="1"/>
    </row>
    <row r="2" spans="1:7">
      <c r="D2" s="2" t="s">
        <v>342</v>
      </c>
      <c r="E2" s="3" t="s">
        <v>343</v>
      </c>
      <c r="F2" s="13" t="s">
        <v>385</v>
      </c>
      <c r="G2" s="13">
        <v>1</v>
      </c>
    </row>
    <row r="3" spans="1:7">
      <c r="D3" s="2" t="s">
        <v>344</v>
      </c>
      <c r="E3" s="3" t="s">
        <v>345</v>
      </c>
      <c r="F3" s="14" t="s">
        <v>387</v>
      </c>
      <c r="G3" s="15">
        <f>TotalCost/BoardQty</f>
        <v>0.0</v>
      </c>
    </row>
    <row r="4" spans="1:7">
      <c r="D4" s="2" t="s">
        <v>346</v>
      </c>
      <c r="E4" s="3" t="s">
        <v>347</v>
      </c>
      <c r="F4" s="14" t="s">
        <v>386</v>
      </c>
      <c r="G4" s="16">
        <f>SUM(G10:G14)</f>
        <v>0</v>
      </c>
    </row>
    <row r="5" spans="1:7">
      <c r="D5" s="2" t="s">
        <v>348</v>
      </c>
      <c r="E5" s="3" t="s">
        <v>349</v>
      </c>
    </row>
    <row r="6" spans="1:7">
      <c r="D6" s="2" t="s">
        <v>350</v>
      </c>
      <c r="E6" s="3" t="s">
        <v>351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>
      <c r="A10" s="19" t="s">
        <v>361</v>
      </c>
      <c r="B10" s="19" t="s">
        <v>362</v>
      </c>
      <c r="C10" s="19" t="s">
        <v>363</v>
      </c>
      <c r="D10" s="19" t="s">
        <v>365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368</v>
      </c>
      <c r="B11" s="19" t="s">
        <v>369</v>
      </c>
      <c r="C11" s="19" t="s">
        <v>370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371</v>
      </c>
      <c r="B12" s="19" t="s">
        <v>154</v>
      </c>
      <c r="C12" s="19" t="s">
        <v>155</v>
      </c>
      <c r="D12" s="19" t="s">
        <v>156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375</v>
      </c>
      <c r="B13" s="19" t="s">
        <v>374</v>
      </c>
      <c r="C13" s="19" t="s">
        <v>376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378</v>
      </c>
      <c r="B14" s="19" t="s">
        <v>379</v>
      </c>
      <c r="C14" s="19" t="s">
        <v>221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388</v>
      </c>
      <c r="B17" s="22" t="s">
        <v>389</v>
      </c>
    </row>
    <row r="18" spans="1:2">
      <c r="A18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391</v>
      </c>
    </row>
    <row r="2" spans="1:1">
      <c r="A2" s="5" t="s">
        <v>392</v>
      </c>
    </row>
    <row r="3" spans="1:1">
      <c r="A3" s="6" t="s">
        <v>393</v>
      </c>
    </row>
    <row r="4" spans="1:1">
      <c r="A4" s="8" t="s">
        <v>394</v>
      </c>
    </row>
    <row r="6" spans="1:1">
      <c r="A6" t="s">
        <v>395</v>
      </c>
    </row>
    <row r="7" spans="1:1">
      <c r="A7" s="24" t="s">
        <v>396</v>
      </c>
    </row>
    <row r="8" spans="1:1">
      <c r="A8" s="25" t="s">
        <v>397</v>
      </c>
    </row>
    <row r="9" spans="1:1">
      <c r="A9" s="26" t="s">
        <v>398</v>
      </c>
    </row>
    <row r="10" spans="1:1">
      <c r="A10" s="27" t="s">
        <v>399</v>
      </c>
    </row>
    <row r="11" spans="1:1">
      <c r="A11" s="28" t="s">
        <v>400</v>
      </c>
    </row>
    <row r="12" spans="1:1">
      <c r="A12" s="29" t="s">
        <v>401</v>
      </c>
    </row>
    <row r="13" spans="1:1">
      <c r="A13" s="30" t="s">
        <v>402</v>
      </c>
    </row>
    <row r="14" spans="1:1">
      <c r="A14" s="31" t="s">
        <v>403</v>
      </c>
    </row>
    <row r="15" spans="1:1">
      <c r="A15" s="3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2023-11-29T19:28:33Z</dcterms:created>
  <dcterms:modified xsi:type="dcterms:W3CDTF">2023-11-29T19:28:33Z</dcterms:modified>
</cp:coreProperties>
</file>