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<sst xmlns="http://schemas.openxmlformats.org/spreadsheetml/2006/main" count="629" uniqueCount="278">
  <si>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</si>
  <si>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</si>
  <si>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</si>
  <si>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</si>
  <si>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</si>
  <si>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</si>
  <si>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</si>
  <si>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</si>
  <si>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</si>
  <si>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</si>
  <si>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Sim.Device</t>
  </si>
  <si>
    <t>Sim.Pins</t>
  </si>
  <si>
    <t>1</t>
  </si>
  <si>
    <t>Unpolarized capacitor</t>
  </si>
  <si>
    <t>C</t>
  </si>
  <si>
    <t>C18 C19</t>
  </si>
  <si>
    <t>1nF</t>
  </si>
  <si>
    <t>C_Disc_D7.5mm_W4.4mm_P5.00mm</t>
  </si>
  <si>
    <t>2</t>
  </si>
  <si>
    <t xml:space="preserve"> </t>
  </si>
  <si>
    <t>https://connect.kemet.com:7667/gateway/IntelliData-ComponentDocumentation/1.0/download/datasheet/C322C101K1G5TA7301.pdf</t>
  </si>
  <si>
    <t>https://www.digikey.ch/de/products/detail/kemet/C330C102JHR5TA/1465599</t>
  </si>
  <si>
    <t/>
  </si>
  <si>
    <t>C1 C2 C3 C4 C5 C6 C7 C8 C9 C10 C11 C12</t>
  </si>
  <si>
    <t>100nF</t>
  </si>
  <si>
    <t>C_Disc_D3.0mm_W1.6mm_P2.50mm</t>
  </si>
  <si>
    <t>12</t>
  </si>
  <si>
    <t>https://www.vishay.com/docs/45171/kseries.pdf</t>
  </si>
  <si>
    <t>https://www.digikey.ch/en/products/detail/vishay-beyschlag-draloric-bc-components/K104K20X7RH5TL2/286568</t>
  </si>
  <si>
    <t>3</t>
  </si>
  <si>
    <t>C16 C17</t>
  </si>
  <si>
    <t>4.7uF</t>
  </si>
  <si>
    <t>C_Disc_D5.1mm_W3.2mm_P5.00mm</t>
  </si>
  <si>
    <t>https://connect.kemet.com:7667/gateway/IntelliData-ComponentDocumentation/1.0/download/datasheet/C322C102K1R5TA.pdf</t>
  </si>
  <si>
    <t>https://www.digikey.ch/de/products/detail/kemet/C322C475K5R5TA/3726055</t>
  </si>
  <si>
    <t>4</t>
  </si>
  <si>
    <t>Polarized capacitor</t>
  </si>
  <si>
    <t>C_Polarized</t>
  </si>
  <si>
    <t>C13 C14 C15</t>
  </si>
  <si>
    <t>220uF</t>
  </si>
  <si>
    <t>CP_Radial_D10.0mm_P5.00mm</t>
  </si>
  <si>
    <t>https://www.cde.com/resources/catalogs/AVG.pdf</t>
  </si>
  <si>
    <t>https://www.digikey.ch/de/products/detail/cornell-dubilier-illinois-capacitor/227AVG050MGBJ/5411698</t>
  </si>
  <si>
    <t>5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</si>
  <si>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</si>
  <si>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</si>
  <si>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</si>
  <si>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</si>
  <si>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</si>
  <si>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https://www.digikey.ch/en/products/detail/onsemi/1N4148/458603</t>
  </si>
  <si>
    <t>D</t>
  </si>
  <si>
    <t>1=K 2=A</t>
  </si>
  <si>
    <t>6</t>
  </si>
  <si>
    <t>RGB LED with integrated controller, 5mm/8mm LED package</t>
  </si>
  <si>
    <t>NeoPixel_THT</t>
  </si>
  <si>
    <t>D1 D2 D3 D4 D5 D6 D7 D8 D9 D10</t>
  </si>
  <si>
    <t>NEOPIX</t>
  </si>
  <si>
    <t>LED_D5.0mm-NeoPixel</t>
  </si>
  <si>
    <t>10</t>
  </si>
  <si>
    <t>https://cdn.sparkfun.com/datasheets/Components/LED/COM-12877.pdf</t>
  </si>
  <si>
    <t>https://www.digikey.ch/de/products/detail/sparkfun-electronics/COM-12986/5673799</t>
  </si>
  <si>
    <t>7</t>
  </si>
  <si>
    <t>Resettable fuse, polymeric positive temperature coefficient</t>
  </si>
  <si>
    <t>Polyfuse</t>
  </si>
  <si>
    <t>F1</t>
  </si>
  <si>
    <t>Polyfuse 1.8A</t>
  </si>
  <si>
    <t>C_Rect_L7.0mm_W3.5mm_P5.00mm</t>
  </si>
  <si>
    <t>https://media.digikey.com/pdf/Data%20Sheets/Bel%20Fuse%20PDFs/0ZRP_Series.pdf</t>
  </si>
  <si>
    <t>https://www.digikey.ch/de/products/detail/bel-fuse-inc/0ZRP0090FF1E/9468255</t>
  </si>
  <si>
    <t>8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</si>
  <si>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</si>
  <si>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</si>
  <si>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</si>
  <si>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</si>
  <si>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</si>
  <si>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</si>
  <si>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</si>
  <si>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9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</si>
  <si>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</si>
  <si>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</si>
  <si>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</si>
  <si>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</si>
  <si>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</si>
  <si>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</si>
  <si>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</si>
  <si>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</si>
  <si>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</si>
  <si>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</si>
  <si>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</si>
  <si>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https://www.schurter.com/en/datasheet/typ_4833.2320.pdf</t>
  </si>
  <si>
    <t>https://www.digikey.ch/de/products/detail/schurter-inc/4833-2320/2644235</t>
  </si>
  <si>
    <t>11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</si>
  <si>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</si>
  <si>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</si>
  <si>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</si>
  <si>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</si>
  <si>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</si>
  <si>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</si>
  <si>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</si>
  <si>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</si>
  <si>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</si>
  <si>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</si>
  <si>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</si>
  <si>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</si>
  <si>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</si>
  <si>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</si>
  <si>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13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</si>
  <si>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</si>
  <si>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</si>
  <si>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</si>
  <si>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</si>
  <si>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</si>
  <si>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</si>
  <si>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</si>
  <si>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14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</si>
  <si>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</si>
  <si>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</si>
  <si>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</si>
  <si>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</si>
  <si>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</si>
  <si>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</si>
  <si>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</si>
  <si>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15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</si>
  <si>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</si>
  <si>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</si>
  <si>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</si>
  <si>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</si>
  <si>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</si>
  <si>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</si>
  <si>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</si>
  <si>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16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</si>
  <si>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</si>
  <si>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</si>
  <si>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</si>
  <si>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</si>
  <si>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</si>
  <si>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</si>
  <si>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</si>
  <si>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17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</si>
  <si>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</si>
  <si>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</si>
  <si>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</si>
  <si>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</si>
  <si>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</si>
  <si>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18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</si>
  <si>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</si>
  <si>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</si>
  <si>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</si>
  <si>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</si>
  <si>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</si>
  <si>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</si>
  <si>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19</t>
  </si>
  <si>
    <t>Inductor</t>
  </si>
  <si>
    <t>L</t>
  </si>
  <si>
    <t>L6</t>
  </si>
  <si>
    <t>2.2uH</t>
  </si>
  <si>
    <t>L_Radial_D12.0mm_P5.00mm_Fastron_11P</t>
  </si>
  <si>
    <t>https://media.digikey.com/pdf/Data%20Sheets/Wurth%20Electronics%20PDFs/7447471022.pdf</t>
  </si>
  <si>
    <t>https://www.digikey.ch/de/products/detail/w%C3%BCrth-elektronik/7447471022/2794428</t>
  </si>
  <si>
    <t>20</t>
  </si>
  <si>
    <t>Inductor with ferrite core</t>
  </si>
  <si>
    <t>L_Ferrite</t>
  </si>
  <si>
    <t>L1 L2 L3 L4 L5</t>
  </si>
  <si>
    <t>103_100MHz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</si>
  <si>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</si>
  <si>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</si>
  <si>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</si>
  <si>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21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</si>
  <si>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</si>
  <si>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</si>
  <si>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</si>
  <si>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</si>
  <si>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</si>
  <si>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22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</si>
  <si>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</si>
  <si>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</si>
  <si>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</si>
  <si>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</si>
  <si>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</si>
  <si>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</si>
  <si>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23</t>
  </si>
  <si>
    <t>R3</t>
  </si>
  <si>
    <t>33</t>
  </si>
  <si>
    <t>https://www.digikey.ch/de/products/detail/koa-speer-electronics-inc/CF1-4C330J/13537493</t>
  </si>
  <si>
    <t>24</t>
  </si>
  <si>
    <t>R1</t>
  </si>
  <si>
    <t>220</t>
  </si>
  <si>
    <t>https://www.digikey.ch/de/products/detail/koa-speer-electronics-inc/CF1-4C221J/13537314</t>
  </si>
  <si>
    <t>25</t>
  </si>
  <si>
    <t>R2 R5</t>
  </si>
  <si>
    <t>470</t>
  </si>
  <si>
    <t>https://www.digikey.ch/de/products/detail/koa-speer-electronics-inc/CF1-4C471J/13537235</t>
  </si>
  <si>
    <t>26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</si>
  <si>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</si>
  <si>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</si>
  <si>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</si>
  <si>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</si>
  <si>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</si>
  <si>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</si>
  <si>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</si>
  <si>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27</t>
  </si>
  <si>
    <t>SW5</t>
  </si>
  <si>
    <t>B</t>
  </si>
  <si>
    <t>28</t>
  </si>
  <si>
    <t>SW6</t>
  </si>
  <si>
    <t>29</t>
  </si>
  <si>
    <t>SW1</t>
  </si>
  <si>
    <t>30</t>
  </si>
  <si>
    <t>SW2</t>
  </si>
  <si>
    <t>E</t>
  </si>
  <si>
    <t>31</t>
  </si>
  <si>
    <t>SW3</t>
  </si>
  <si>
    <t>F</t>
  </si>
  <si>
    <t>32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</si>
  <si>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</si>
  <si>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</si>
  <si>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</si>
  <si>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</si>
  <si>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</si>
  <si>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</si>
  <si>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</si>
  <si>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SW7</t>
  </si>
  <si>
    <t>VOL Rotary</t>
  </si>
  <si>
    <t>34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</si>
  <si>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</si>
  <si>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</si>
  <si>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</si>
  <si>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</si>
  <si>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</si>
  <si>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</si>
  <si>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35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</si>
  <si>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</si>
  <si>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</si>
  <si>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</si>
  <si>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</si>
  <si>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</si>
  <si>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</si>
  <si>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</si>
  <si>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</si>
  <si>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</si>
  <si>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</si>
  <si>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</si>
  <si>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1.0.2</t>
  </si>
  <si>
    <t>Date:</t>
  </si>
  <si>
    <t>2023-03-12</t>
  </si>
  <si>
    <t>KiCad Version:</t>
  </si>
  <si>
    <t>7.0.1.1-36-gbcf78dbe24-dirty-deb11</t>
  </si>
  <si>
    <t>Component Groups:</t>
  </si>
  <si>
    <t>Component Count:</t>
  </si>
  <si>
    <t>70 (0 SMD/ 68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</si>
  <si>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</si>
  <si>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</si>
  <si>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</si>
  <si>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</si>
  <si>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</si>
  <si>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</si>
  <si>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</si>
  <si>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</si>
  <si>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</si>
  <si>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</si>
  <si>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</si>
  <si>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</si>
  <si>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2023-04-04 15:20:36</t>
  </si>
  <si>
    <t>KiCost® v1.1.15 + KiBot v1.6.1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</si>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</sst>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connect.kemet.com:7667/gateway/IntelliData-ComponentDocumentation/1.0/download/datasheet/C322C101K1G5TA7301.pdf" TargetMode="External"/><Relationship Id="rId2" Type="http://schemas.openxmlformats.org/officeDocument/2006/relationships/hyperlink" Target="https://www.vishay.com/docs/45171/kseries.pdf" TargetMode="External"/><Relationship Id="rId3" Type="http://schemas.openxmlformats.org/officeDocument/2006/relationships/hyperlink" Target="https://connect.kemet.com:7667/gateway/IntelliData-ComponentDocumentation/1.0/download/datasheet/C322C102K1R5TA.pdf" TargetMode="External"/><Relationship Id="rId4" Type="http://schemas.openxmlformats.org/officeDocument/2006/relationships/hyperlink" Target="https://www.cde.com/resources/catalogs/AVG.pdf" TargetMode="External"/><Relationship Id="rId5" Type="http://schemas.openxmlformats.org/officeDocument/2006/relationships/hyperlink" Target="https://www.onsemi.com/download/data-sheet/pdf/1n914-d.pdf" TargetMode="External"/><Relationship Id="rId6" Type="http://schemas.openxmlformats.org/officeDocument/2006/relationships/hyperlink" Target="https://cdn.sparkfun.com/datasheets/Components/LED/COM-12877.pdf" TargetMode="External"/><Relationship Id="rId7" Type="http://schemas.openxmlformats.org/officeDocument/2006/relationships/hyperlink" Target="https://media.digikey.com/pdf/Data%20Sheets/Bel%20Fuse%20PDFs/0ZRP_Series.pdf" TargetMode="External"/><Relationship Id="rId8" Type="http://schemas.openxmlformats.org/officeDocument/2006/relationships/hyperlink" Target="https://www.we-online.com/components/products/datasheet/6941xx301002.pdf" TargetMode="External"/><Relationship Id="rId9" Type="http://schemas.openxmlformats.org/officeDocument/2006/relationships/hyperlink" Target="https://cdn.amphenol-cs.com/media/wysiwyg/files/drawing/68015.pdf" TargetMode="External"/><Relationship Id="rId10" Type="http://schemas.openxmlformats.org/officeDocument/2006/relationships/hyperlink" Target="https://www.schurter.com/en/datasheet/typ_4833.2320.pdf" TargetMode="External"/><Relationship Id="rId11" Type="http://schemas.openxmlformats.org/officeDocument/2006/relationships/hyperlink" Target="https://www.hifiberry.com/docs/data-sheets/datasheet-dac-adc-pro/" TargetMode="External"/><Relationship Id="rId12" Type="http://schemas.openxmlformats.org/officeDocument/2006/relationships/hyperlink" Target="https://www.we-online.com/components/products/datasheet/6130xx21021.pdf" TargetMode="External"/><Relationship Id="rId13" Type="http://schemas.openxmlformats.org/officeDocument/2006/relationships/hyperlink" Target="https://www.cuidevices.com/product/resource/sj1-352xng.pdf" TargetMode="External"/><Relationship Id="rId14" Type="http://schemas.openxmlformats.org/officeDocument/2006/relationships/hyperlink" Target="https://www.switchcraft.com/assets/1/24/57PC5F_CD.pdf" TargetMode="External"/><Relationship Id="rId15" Type="http://schemas.openxmlformats.org/officeDocument/2006/relationships/hyperlink" Target="https://media.digikey.com/pdf/Data%20Sheets/Mill%20Max%20PDFs/Spring%20Loaded%20Connectors.pdf" TargetMode="External"/><Relationship Id="rId16" Type="http://schemas.openxmlformats.org/officeDocument/2006/relationships/hyperlink" Target="https://www.we-online.com/components/products/datasheet/6130xx11021.pdf" TargetMode="External"/><Relationship Id="rId17" Type="http://schemas.openxmlformats.org/officeDocument/2006/relationships/hyperlink" Target="https://www.waveshare.com/wiki/CM4-NANO-A" TargetMode="External"/><Relationship Id="rId18" Type="http://schemas.openxmlformats.org/officeDocument/2006/relationships/hyperlink" Target="https://media.digikey.com/pdf/Data%20Sheets/GCT%20PDFs/USB1061_Spec.pdf" TargetMode="External"/><Relationship Id="rId19" Type="http://schemas.openxmlformats.org/officeDocument/2006/relationships/hyperlink" Target="https://media.digikey.com/pdf/Data%20Sheets/Wurth%20Electronics%20PDFs/7447471022.pdf" TargetMode="External"/><Relationship Id="rId20" Type="http://schemas.openxmlformats.org/officeDocument/2006/relationships/hyperlink" Target="https://www.fair-rite.com/wp-content/themes/fair-rite/print_product.php?pid=18584" TargetMode="External"/><Relationship Id="rId21" Type="http://schemas.openxmlformats.org/officeDocument/2006/relationships/hyperlink" Target="https://www.cui.com/product/resource/pdqe15-d.pdf" TargetMode="External"/><Relationship Id="rId22" Type="http://schemas.openxmlformats.org/officeDocument/2006/relationships/hyperlink" Target="https://www.koaspeer.com/pdfs/CF.pdf" TargetMode="External"/><Relationship Id="rId23" Type="http://schemas.openxmlformats.org/officeDocument/2006/relationships/hyperlink" Target="https://www.koaspeer.com/pdfs/CF.pdf" TargetMode="External"/><Relationship Id="rId24" Type="http://schemas.openxmlformats.org/officeDocument/2006/relationships/hyperlink" Target="https://www.koaspeer.com/pdfs/CF.pdf" TargetMode="External"/><Relationship Id="rId25" Type="http://schemas.openxmlformats.org/officeDocument/2006/relationships/hyperlink" Target="https://www.koaspeer.com/pdfs/CF.pdf" TargetMode="External"/><Relationship Id="rId26" Type="http://schemas.openxmlformats.org/officeDocument/2006/relationships/hyperlink" Target="https://www.we-online.com/components/products/datasheet/430466043726.pdf" TargetMode="External"/><Relationship Id="rId27" Type="http://schemas.openxmlformats.org/officeDocument/2006/relationships/hyperlink" Target="https://www.we-online.com/components/products/datasheet/430466043726.pdf" TargetMode="External"/><Relationship Id="rId28" Type="http://schemas.openxmlformats.org/officeDocument/2006/relationships/hyperlink" Target="https://www.we-online.com/components/products/datasheet/430466043726.pdf" TargetMode="External"/><Relationship Id="rId29" Type="http://schemas.openxmlformats.org/officeDocument/2006/relationships/hyperlink" Target="https://www.we-online.com/components/products/datasheet/430466043726.pdf" TargetMode="External"/><Relationship Id="rId30" Type="http://schemas.openxmlformats.org/officeDocument/2006/relationships/hyperlink" Target="https://www.we-online.com/components/products/datasheet/430466043726.pdf" TargetMode="External"/><Relationship Id="rId31" Type="http://schemas.openxmlformats.org/officeDocument/2006/relationships/hyperlink" Target="https://www.we-online.com/components/products/datasheet/430466043726.pdf" TargetMode="External"/><Relationship Id="rId32" Type="http://schemas.openxmlformats.org/officeDocument/2006/relationships/hyperlink" Target="https://www.we-online.com/components/products/datasheet/482016514001.pdf" TargetMode="External"/><Relationship Id="rId33" Type="http://schemas.openxmlformats.org/officeDocument/2006/relationships/hyperlink" Target="https://www.we-online.com/components/products/datasheet/482016514001.pdf" TargetMode="External"/><Relationship Id="rId34" Type="http://schemas.openxmlformats.org/officeDocument/2006/relationships/hyperlink" Target="https://rocelec.widen.net/view/pdf/rwjc9al1ln/ONSM-S-A0003590761-1.pdf" TargetMode="External"/><Relationship Id="rId35" Type="http://schemas.openxmlformats.org/officeDocument/2006/relationships/hyperlink" Target="https://www.we-online.com/components/products/datasheet/6130xx11121.pdf" TargetMode="External"/><Relationship Id="rId36" Type="http://schemas.openxmlformats.org/officeDocument/2006/relationships/drawing" Target="../drawings/drawing2.xml"/><Relationship Id="rId37" Type="http://schemas.openxmlformats.org/officeDocument/2006/relationships/vmlDrawing" Target="../drawings/vmlDrawing1.vml"/><Relationship Id="rId3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3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236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237</v>
      </c>
      <c r="D2" s="3" t="s">
        <v>238</v>
      </c>
      <c r="E2" s="2" t="s">
        <v>247</v>
      </c>
      <c r="F2" s="3">
        <v>35</v>
      </c>
    </row>
    <row r="3" spans="1:12">
      <c r="C3" s="2" t="s">
        <v>239</v>
      </c>
      <c r="D3" s="3" t="s">
        <v>240</v>
      </c>
      <c r="E3" s="2" t="s">
        <v>248</v>
      </c>
      <c r="F3" s="3" t="s">
        <v>249</v>
      </c>
    </row>
    <row r="4" spans="1:12">
      <c r="C4" s="2" t="s">
        <v>241</v>
      </c>
      <c r="D4" s="3" t="s">
        <v>242</v>
      </c>
      <c r="E4" s="2" t="s">
        <v>250</v>
      </c>
      <c r="F4" s="3" t="s">
        <v>249</v>
      </c>
    </row>
    <row r="5" spans="1:12">
      <c r="C5" s="2" t="s">
        <v>243</v>
      </c>
      <c r="D5" s="3" t="s">
        <v>244</v>
      </c>
      <c r="E5" s="2" t="s">
        <v>251</v>
      </c>
      <c r="F5" s="3">
        <v>1</v>
      </c>
    </row>
    <row r="6" spans="1:12">
      <c r="C6" s="2" t="s">
        <v>245</v>
      </c>
      <c r="D6" s="3" t="s">
        <v>246</v>
      </c>
      <c r="E6" s="2" t="s">
        <v>252</v>
      </c>
      <c r="F6" s="3">
        <v>70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6" t="s">
        <v>21</v>
      </c>
      <c r="K9" s="8" t="s">
        <v>22</v>
      </c>
      <c r="L9" s="8" t="s">
        <v>22</v>
      </c>
    </row>
    <row r="10" spans="1:12" ht="30" customHeight="1">
      <c r="A10" s="9" t="s">
        <v>18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25</v>
      </c>
      <c r="G10" s="9" t="s">
        <v>26</v>
      </c>
      <c r="H10" s="9" t="s">
        <v>19</v>
      </c>
      <c r="I10" s="11" t="s">
        <v>27</v>
      </c>
      <c r="J10" s="10" t="s">
        <v>28</v>
      </c>
      <c r="K10" s="12" t="s">
        <v>22</v>
      </c>
      <c r="L10" s="12" t="s">
        <v>22</v>
      </c>
    </row>
    <row r="11" spans="1:12" ht="30" customHeight="1">
      <c r="A11" s="5" t="s">
        <v>29</v>
      </c>
      <c r="B11" s="6" t="s">
        <v>13</v>
      </c>
      <c r="C11" s="7" t="s">
        <v>14</v>
      </c>
      <c r="D11" s="7" t="s">
        <v>30</v>
      </c>
      <c r="E11" s="7" t="s">
        <v>31</v>
      </c>
      <c r="F11" s="7" t="s">
        <v>32</v>
      </c>
      <c r="G11" s="5" t="s">
        <v>18</v>
      </c>
      <c r="H11" s="5" t="s">
        <v>19</v>
      </c>
      <c r="I11" s="7" t="s">
        <v>33</v>
      </c>
      <c r="J11" s="6" t="s">
        <v>34</v>
      </c>
      <c r="K11" s="8" t="s">
        <v>22</v>
      </c>
      <c r="L11" s="8" t="s">
        <v>22</v>
      </c>
    </row>
    <row r="12" spans="1:12" ht="30" customHeight="1">
      <c r="A12" s="9" t="s">
        <v>35</v>
      </c>
      <c r="B12" s="10" t="s">
        <v>36</v>
      </c>
      <c r="C12" s="11" t="s">
        <v>37</v>
      </c>
      <c r="D12" s="11" t="s">
        <v>38</v>
      </c>
      <c r="E12" s="11" t="s">
        <v>39</v>
      </c>
      <c r="F12" s="11" t="s">
        <v>40</v>
      </c>
      <c r="G12" s="9" t="s">
        <v>29</v>
      </c>
      <c r="H12" s="9" t="s">
        <v>19</v>
      </c>
      <c r="I12" s="11" t="s">
        <v>41</v>
      </c>
      <c r="J12" s="10" t="s">
        <v>42</v>
      </c>
      <c r="K12" s="12" t="s">
        <v>22</v>
      </c>
      <c r="L12" s="12" t="s">
        <v>22</v>
      </c>
    </row>
    <row r="13" spans="1:12" ht="30" customHeight="1">
      <c r="A13" s="5" t="s">
        <v>43</v>
      </c>
      <c r="B13" s="6" t="s">
        <v>44</v>
      </c>
      <c r="C13" s="7" t="s">
        <v>45</v>
      </c>
      <c r="D13" s="7" t="s">
        <v>46</v>
      </c>
      <c r="E13" s="7" t="s">
        <v>45</v>
      </c>
      <c r="F13" s="7" t="s">
        <v>47</v>
      </c>
      <c r="G13" s="5" t="s">
        <v>12</v>
      </c>
      <c r="H13" s="5" t="s">
        <v>19</v>
      </c>
      <c r="I13" s="7" t="s">
        <v>48</v>
      </c>
      <c r="J13" s="6" t="s">
        <v>49</v>
      </c>
      <c r="K13" s="6" t="s">
        <v>50</v>
      </c>
      <c r="L13" s="6" t="s">
        <v>51</v>
      </c>
    </row>
    <row r="14" spans="1:12" ht="30" customHeight="1">
      <c r="A14" s="9" t="s">
        <v>52</v>
      </c>
      <c r="B14" s="10" t="s">
        <v>53</v>
      </c>
      <c r="C14" s="11" t="s">
        <v>54</v>
      </c>
      <c r="D14" s="11" t="s">
        <v>55</v>
      </c>
      <c r="E14" s="11" t="s">
        <v>56</v>
      </c>
      <c r="F14" s="11" t="s">
        <v>57</v>
      </c>
      <c r="G14" s="9" t="s">
        <v>58</v>
      </c>
      <c r="H14" s="9" t="s">
        <v>19</v>
      </c>
      <c r="I14" s="11" t="s">
        <v>59</v>
      </c>
      <c r="J14" s="10" t="s">
        <v>60</v>
      </c>
      <c r="K14" s="12" t="s">
        <v>22</v>
      </c>
      <c r="L14" s="12" t="s">
        <v>22</v>
      </c>
    </row>
    <row r="15" spans="1:12" ht="30" customHeight="1">
      <c r="A15" s="5" t="s">
        <v>61</v>
      </c>
      <c r="B15" s="6" t="s">
        <v>62</v>
      </c>
      <c r="C15" s="7" t="s">
        <v>63</v>
      </c>
      <c r="D15" s="7" t="s">
        <v>64</v>
      </c>
      <c r="E15" s="7" t="s">
        <v>65</v>
      </c>
      <c r="F15" s="7" t="s">
        <v>66</v>
      </c>
      <c r="G15" s="5" t="s">
        <v>12</v>
      </c>
      <c r="H15" s="5" t="s">
        <v>19</v>
      </c>
      <c r="I15" s="7" t="s">
        <v>67</v>
      </c>
      <c r="J15" s="6" t="s">
        <v>68</v>
      </c>
      <c r="K15" s="8" t="s">
        <v>22</v>
      </c>
      <c r="L15" s="8" t="s">
        <v>22</v>
      </c>
    </row>
    <row r="16" spans="1:12" ht="30" customHeight="1">
      <c r="A16" s="9" t="s">
        <v>69</v>
      </c>
      <c r="B16" s="10" t="s">
        <v>70</v>
      </c>
      <c r="C16" s="11" t="s">
        <v>71</v>
      </c>
      <c r="D16" s="11" t="s">
        <v>72</v>
      </c>
      <c r="E16" s="11" t="s">
        <v>73</v>
      </c>
      <c r="F16" s="11" t="s">
        <v>74</v>
      </c>
      <c r="G16" s="9" t="s">
        <v>12</v>
      </c>
      <c r="H16" s="9" t="s">
        <v>19</v>
      </c>
      <c r="I16" s="11" t="s">
        <v>75</v>
      </c>
      <c r="J16" s="10" t="s">
        <v>76</v>
      </c>
      <c r="K16" s="12" t="s">
        <v>22</v>
      </c>
      <c r="L16" s="12" t="s">
        <v>22</v>
      </c>
    </row>
    <row r="17" spans="1:12" ht="60" customHeight="1">
      <c r="A17" s="5" t="s">
        <v>77</v>
      </c>
      <c r="B17" s="6" t="s">
        <v>78</v>
      </c>
      <c r="C17" s="7" t="s">
        <v>79</v>
      </c>
      <c r="D17" s="7" t="s">
        <v>80</v>
      </c>
      <c r="E17" s="7" t="s">
        <v>79</v>
      </c>
      <c r="F17" s="7" t="s">
        <v>81</v>
      </c>
      <c r="G17" s="5" t="s">
        <v>12</v>
      </c>
      <c r="H17" s="5" t="s">
        <v>19</v>
      </c>
      <c r="I17" s="7" t="s">
        <v>82</v>
      </c>
      <c r="J17" s="6" t="s">
        <v>83</v>
      </c>
      <c r="K17" s="8" t="s">
        <v>22</v>
      </c>
      <c r="L17" s="8" t="s">
        <v>22</v>
      </c>
    </row>
    <row r="18" spans="1:12" ht="30" customHeight="1">
      <c r="A18" s="9" t="s">
        <v>58</v>
      </c>
      <c r="B18" s="10" t="s">
        <v>84</v>
      </c>
      <c r="C18" s="11" t="s">
        <v>85</v>
      </c>
      <c r="D18" s="11" t="s">
        <v>86</v>
      </c>
      <c r="E18" s="11" t="s">
        <v>87</v>
      </c>
      <c r="F18" s="11" t="s">
        <v>88</v>
      </c>
      <c r="G18" s="9" t="s">
        <v>43</v>
      </c>
      <c r="H18" s="9" t="s">
        <v>19</v>
      </c>
      <c r="I18" s="11" t="s">
        <v>89</v>
      </c>
      <c r="J18" s="10" t="s">
        <v>90</v>
      </c>
      <c r="K18" s="12" t="s">
        <v>22</v>
      </c>
      <c r="L18" s="12" t="s">
        <v>22</v>
      </c>
    </row>
    <row r="19" spans="1:12" ht="30" customHeight="1">
      <c r="A19" s="5" t="s">
        <v>91</v>
      </c>
      <c r="B19" s="6" t="s">
        <v>92</v>
      </c>
      <c r="C19" s="7" t="s">
        <v>93</v>
      </c>
      <c r="D19" s="7" t="s">
        <v>94</v>
      </c>
      <c r="E19" s="7" t="s">
        <v>95</v>
      </c>
      <c r="F19" s="7" t="s">
        <v>96</v>
      </c>
      <c r="G19" s="5" t="s">
        <v>12</v>
      </c>
      <c r="H19" s="5" t="s">
        <v>19</v>
      </c>
      <c r="I19" s="7" t="s">
        <v>97</v>
      </c>
      <c r="J19" s="6" t="s">
        <v>98</v>
      </c>
      <c r="K19" s="8" t="s">
        <v>22</v>
      </c>
      <c r="L19" s="8" t="s">
        <v>22</v>
      </c>
    </row>
    <row r="20" spans="1:12" ht="60" customHeight="1">
      <c r="A20" s="9" t="s">
        <v>26</v>
      </c>
      <c r="B20" s="10" t="s">
        <v>99</v>
      </c>
      <c r="C20" s="11" t="s">
        <v>100</v>
      </c>
      <c r="D20" s="11" t="s">
        <v>101</v>
      </c>
      <c r="E20" s="11" t="s">
        <v>102</v>
      </c>
      <c r="F20" s="11" t="s">
        <v>103</v>
      </c>
      <c r="G20" s="9" t="s">
        <v>12</v>
      </c>
      <c r="H20" s="9" t="s">
        <v>19</v>
      </c>
      <c r="I20" s="11" t="s">
        <v>104</v>
      </c>
      <c r="J20" s="10" t="s">
        <v>105</v>
      </c>
      <c r="K20" s="12" t="s">
        <v>22</v>
      </c>
      <c r="L20" s="12" t="s">
        <v>22</v>
      </c>
    </row>
    <row r="21" spans="1:12" ht="30" customHeight="1">
      <c r="A21" s="5" t="s">
        <v>106</v>
      </c>
      <c r="B21" s="6" t="s">
        <v>107</v>
      </c>
      <c r="C21" s="7" t="s">
        <v>108</v>
      </c>
      <c r="D21" s="7" t="s">
        <v>109</v>
      </c>
      <c r="E21" s="7" t="s">
        <v>110</v>
      </c>
      <c r="F21" s="7" t="s">
        <v>111</v>
      </c>
      <c r="G21" s="5" t="s">
        <v>18</v>
      </c>
      <c r="H21" s="5" t="s">
        <v>19</v>
      </c>
      <c r="I21" s="7" t="s">
        <v>112</v>
      </c>
      <c r="J21" s="6" t="s">
        <v>113</v>
      </c>
      <c r="K21" s="8" t="s">
        <v>22</v>
      </c>
      <c r="L21" s="8" t="s">
        <v>22</v>
      </c>
    </row>
    <row r="22" spans="1:12" ht="30" customHeight="1">
      <c r="A22" s="9" t="s">
        <v>114</v>
      </c>
      <c r="B22" s="10" t="s">
        <v>115</v>
      </c>
      <c r="C22" s="11" t="s">
        <v>116</v>
      </c>
      <c r="D22" s="11" t="s">
        <v>117</v>
      </c>
      <c r="E22" s="11" t="s">
        <v>118</v>
      </c>
      <c r="F22" s="11" t="s">
        <v>119</v>
      </c>
      <c r="G22" s="9" t="s">
        <v>18</v>
      </c>
      <c r="H22" s="9" t="s">
        <v>19</v>
      </c>
      <c r="I22" s="11" t="s">
        <v>120</v>
      </c>
      <c r="J22" s="10" t="s">
        <v>121</v>
      </c>
      <c r="K22" s="12" t="s">
        <v>22</v>
      </c>
      <c r="L22" s="12" t="s">
        <v>22</v>
      </c>
    </row>
    <row r="23" spans="1:12" ht="30" customHeight="1">
      <c r="A23" s="5" t="s">
        <v>122</v>
      </c>
      <c r="B23" s="6" t="s">
        <v>123</v>
      </c>
      <c r="C23" s="7" t="s">
        <v>124</v>
      </c>
      <c r="D23" s="7" t="s">
        <v>125</v>
      </c>
      <c r="E23" s="7" t="s">
        <v>126</v>
      </c>
      <c r="F23" s="7" t="s">
        <v>127</v>
      </c>
      <c r="G23" s="5" t="s">
        <v>12</v>
      </c>
      <c r="H23" s="5" t="s">
        <v>19</v>
      </c>
      <c r="I23" s="7" t="s">
        <v>128</v>
      </c>
      <c r="J23" s="6" t="s">
        <v>129</v>
      </c>
      <c r="K23" s="8" t="s">
        <v>22</v>
      </c>
      <c r="L23" s="8" t="s">
        <v>22</v>
      </c>
    </row>
    <row r="24" spans="1:12" ht="30" customHeight="1">
      <c r="A24" s="9" t="s">
        <v>130</v>
      </c>
      <c r="B24" s="10" t="s">
        <v>131</v>
      </c>
      <c r="C24" s="11" t="s">
        <v>132</v>
      </c>
      <c r="D24" s="11" t="s">
        <v>133</v>
      </c>
      <c r="E24" s="11" t="s">
        <v>134</v>
      </c>
      <c r="F24" s="11" t="s">
        <v>135</v>
      </c>
      <c r="G24" s="9" t="s">
        <v>12</v>
      </c>
      <c r="H24" s="9" t="s">
        <v>19</v>
      </c>
      <c r="I24" s="11" t="s">
        <v>136</v>
      </c>
      <c r="J24" s="10" t="s">
        <v>137</v>
      </c>
      <c r="K24" s="12" t="s">
        <v>22</v>
      </c>
      <c r="L24" s="12" t="s">
        <v>22</v>
      </c>
    </row>
    <row r="25" spans="1:12" ht="30" customHeight="1">
      <c r="A25" s="5" t="s">
        <v>138</v>
      </c>
      <c r="B25" s="6" t="s">
        <v>92</v>
      </c>
      <c r="C25" s="7" t="s">
        <v>93</v>
      </c>
      <c r="D25" s="7" t="s">
        <v>139</v>
      </c>
      <c r="E25" s="7" t="s">
        <v>140</v>
      </c>
      <c r="F25" s="7" t="s">
        <v>141</v>
      </c>
      <c r="G25" s="5" t="s">
        <v>12</v>
      </c>
      <c r="H25" s="5" t="s">
        <v>19</v>
      </c>
      <c r="I25" s="7" t="s">
        <v>142</v>
      </c>
      <c r="J25" s="6" t="s">
        <v>143</v>
      </c>
      <c r="K25" s="8" t="s">
        <v>22</v>
      </c>
      <c r="L25" s="8" t="s">
        <v>22</v>
      </c>
    </row>
    <row r="26" spans="1:12" ht="30" customHeight="1">
      <c r="A26" s="9" t="s">
        <v>144</v>
      </c>
      <c r="B26" s="10" t="s">
        <v>145</v>
      </c>
      <c r="C26" s="11" t="s">
        <v>146</v>
      </c>
      <c r="D26" s="11" t="s">
        <v>147</v>
      </c>
      <c r="E26" s="11" t="s">
        <v>146</v>
      </c>
      <c r="F26" s="11" t="s">
        <v>148</v>
      </c>
      <c r="G26" s="9" t="s">
        <v>12</v>
      </c>
      <c r="H26" s="9" t="s">
        <v>19</v>
      </c>
      <c r="I26" s="11" t="s">
        <v>149</v>
      </c>
      <c r="J26" s="10" t="s">
        <v>150</v>
      </c>
      <c r="K26" s="12" t="s">
        <v>22</v>
      </c>
      <c r="L26" s="12" t="s">
        <v>22</v>
      </c>
    </row>
    <row r="27" spans="1:12" ht="30" customHeight="1">
      <c r="A27" s="5" t="s">
        <v>151</v>
      </c>
      <c r="B27" s="6" t="s">
        <v>152</v>
      </c>
      <c r="C27" s="7" t="s">
        <v>153</v>
      </c>
      <c r="D27" s="7" t="s">
        <v>154</v>
      </c>
      <c r="E27" s="7" t="s">
        <v>155</v>
      </c>
      <c r="F27" s="7" t="s">
        <v>156</v>
      </c>
      <c r="G27" s="5" t="s">
        <v>12</v>
      </c>
      <c r="H27" s="5" t="s">
        <v>19</v>
      </c>
      <c r="I27" s="7" t="s">
        <v>157</v>
      </c>
      <c r="J27" s="6" t="s">
        <v>158</v>
      </c>
      <c r="K27" s="8" t="s">
        <v>22</v>
      </c>
      <c r="L27" s="8" t="s">
        <v>22</v>
      </c>
    </row>
    <row r="28" spans="1:12" ht="30" customHeight="1">
      <c r="A28" s="9" t="s">
        <v>159</v>
      </c>
      <c r="B28" s="10" t="s">
        <v>160</v>
      </c>
      <c r="C28" s="11" t="s">
        <v>161</v>
      </c>
      <c r="D28" s="11" t="s">
        <v>162</v>
      </c>
      <c r="E28" s="11" t="s">
        <v>163</v>
      </c>
      <c r="F28" s="11" t="s">
        <v>164</v>
      </c>
      <c r="G28" s="9" t="s">
        <v>43</v>
      </c>
      <c r="H28" s="9" t="s">
        <v>19</v>
      </c>
      <c r="I28" s="11" t="s">
        <v>165</v>
      </c>
      <c r="J28" s="10" t="s">
        <v>166</v>
      </c>
      <c r="K28" s="12" t="s">
        <v>22</v>
      </c>
      <c r="L28" s="12" t="s">
        <v>22</v>
      </c>
    </row>
    <row r="29" spans="1:12" ht="30" customHeight="1">
      <c r="A29" s="5" t="s">
        <v>167</v>
      </c>
      <c r="B29" s="8" t="s">
        <v>22</v>
      </c>
      <c r="C29" s="7" t="s">
        <v>168</v>
      </c>
      <c r="D29" s="7" t="s">
        <v>169</v>
      </c>
      <c r="E29" s="7" t="s">
        <v>168</v>
      </c>
      <c r="F29" s="7" t="s">
        <v>170</v>
      </c>
      <c r="G29" s="5" t="s">
        <v>12</v>
      </c>
      <c r="H29" s="5" t="s">
        <v>19</v>
      </c>
      <c r="I29" s="7" t="s">
        <v>171</v>
      </c>
      <c r="J29" s="6" t="s">
        <v>172</v>
      </c>
      <c r="K29" s="8" t="s">
        <v>22</v>
      </c>
      <c r="L29" s="8" t="s">
        <v>22</v>
      </c>
    </row>
    <row r="30" spans="1:12" ht="30" customHeight="1">
      <c r="A30" s="9" t="s">
        <v>173</v>
      </c>
      <c r="B30" s="10" t="s">
        <v>174</v>
      </c>
      <c r="C30" s="11" t="s">
        <v>175</v>
      </c>
      <c r="D30" s="11" t="s">
        <v>176</v>
      </c>
      <c r="E30" s="11" t="s">
        <v>58</v>
      </c>
      <c r="F30" s="11" t="s">
        <v>177</v>
      </c>
      <c r="G30" s="9" t="s">
        <v>12</v>
      </c>
      <c r="H30" s="9" t="s">
        <v>19</v>
      </c>
      <c r="I30" s="11" t="s">
        <v>178</v>
      </c>
      <c r="J30" s="10" t="s">
        <v>179</v>
      </c>
      <c r="K30" s="12" t="s">
        <v>22</v>
      </c>
      <c r="L30" s="12" t="s">
        <v>22</v>
      </c>
    </row>
    <row r="31" spans="1:12" ht="30" customHeight="1">
      <c r="A31" s="5" t="s">
        <v>180</v>
      </c>
      <c r="B31" s="6" t="s">
        <v>174</v>
      </c>
      <c r="C31" s="7" t="s">
        <v>175</v>
      </c>
      <c r="D31" s="7" t="s">
        <v>181</v>
      </c>
      <c r="E31" s="7" t="s">
        <v>182</v>
      </c>
      <c r="F31" s="7" t="s">
        <v>177</v>
      </c>
      <c r="G31" s="5" t="s">
        <v>12</v>
      </c>
      <c r="H31" s="5" t="s">
        <v>19</v>
      </c>
      <c r="I31" s="7" t="s">
        <v>178</v>
      </c>
      <c r="J31" s="6" t="s">
        <v>183</v>
      </c>
      <c r="K31" s="8" t="s">
        <v>22</v>
      </c>
      <c r="L31" s="8" t="s">
        <v>22</v>
      </c>
    </row>
    <row r="32" spans="1:12" ht="30" customHeight="1">
      <c r="A32" s="9" t="s">
        <v>184</v>
      </c>
      <c r="B32" s="10" t="s">
        <v>174</v>
      </c>
      <c r="C32" s="11" t="s">
        <v>175</v>
      </c>
      <c r="D32" s="11" t="s">
        <v>185</v>
      </c>
      <c r="E32" s="11" t="s">
        <v>186</v>
      </c>
      <c r="F32" s="11" t="s">
        <v>177</v>
      </c>
      <c r="G32" s="9" t="s">
        <v>12</v>
      </c>
      <c r="H32" s="9" t="s">
        <v>19</v>
      </c>
      <c r="I32" s="11" t="s">
        <v>178</v>
      </c>
      <c r="J32" s="10" t="s">
        <v>187</v>
      </c>
      <c r="K32" s="12" t="s">
        <v>22</v>
      </c>
      <c r="L32" s="12" t="s">
        <v>22</v>
      </c>
    </row>
    <row r="33" spans="1:12" ht="30" customHeight="1">
      <c r="A33" s="5" t="s">
        <v>188</v>
      </c>
      <c r="B33" s="6" t="s">
        <v>174</v>
      </c>
      <c r="C33" s="7" t="s">
        <v>175</v>
      </c>
      <c r="D33" s="7" t="s">
        <v>189</v>
      </c>
      <c r="E33" s="7" t="s">
        <v>190</v>
      </c>
      <c r="F33" s="7" t="s">
        <v>177</v>
      </c>
      <c r="G33" s="5" t="s">
        <v>18</v>
      </c>
      <c r="H33" s="5" t="s">
        <v>19</v>
      </c>
      <c r="I33" s="7" t="s">
        <v>178</v>
      </c>
      <c r="J33" s="6" t="s">
        <v>191</v>
      </c>
      <c r="K33" s="8" t="s">
        <v>22</v>
      </c>
      <c r="L33" s="8" t="s">
        <v>22</v>
      </c>
    </row>
    <row r="34" spans="1:12" ht="30" customHeight="1">
      <c r="A34" s="9" t="s">
        <v>192</v>
      </c>
      <c r="B34" s="10" t="s">
        <v>193</v>
      </c>
      <c r="C34" s="11" t="s">
        <v>194</v>
      </c>
      <c r="D34" s="11" t="s">
        <v>195</v>
      </c>
      <c r="E34" s="11" t="s">
        <v>196</v>
      </c>
      <c r="F34" s="11" t="s">
        <v>197</v>
      </c>
      <c r="G34" s="9" t="s">
        <v>12</v>
      </c>
      <c r="H34" s="9" t="s">
        <v>19</v>
      </c>
      <c r="I34" s="11" t="s">
        <v>198</v>
      </c>
      <c r="J34" s="10" t="s">
        <v>199</v>
      </c>
      <c r="K34" s="12" t="s">
        <v>22</v>
      </c>
      <c r="L34" s="12" t="s">
        <v>22</v>
      </c>
    </row>
    <row r="35" spans="1:12" ht="30" customHeight="1">
      <c r="A35" s="5" t="s">
        <v>200</v>
      </c>
      <c r="B35" s="6" t="s">
        <v>193</v>
      </c>
      <c r="C35" s="7" t="s">
        <v>194</v>
      </c>
      <c r="D35" s="7" t="s">
        <v>201</v>
      </c>
      <c r="E35" s="7" t="s">
        <v>202</v>
      </c>
      <c r="F35" s="7" t="s">
        <v>197</v>
      </c>
      <c r="G35" s="5" t="s">
        <v>12</v>
      </c>
      <c r="H35" s="5" t="s">
        <v>19</v>
      </c>
      <c r="I35" s="7" t="s">
        <v>198</v>
      </c>
      <c r="J35" s="6" t="s">
        <v>199</v>
      </c>
      <c r="K35" s="8" t="s">
        <v>22</v>
      </c>
      <c r="L35" s="8" t="s">
        <v>22</v>
      </c>
    </row>
    <row r="36" spans="1:12" ht="30" customHeight="1">
      <c r="A36" s="9" t="s">
        <v>203</v>
      </c>
      <c r="B36" s="10" t="s">
        <v>193</v>
      </c>
      <c r="C36" s="11" t="s">
        <v>194</v>
      </c>
      <c r="D36" s="11" t="s">
        <v>204</v>
      </c>
      <c r="E36" s="11" t="s">
        <v>14</v>
      </c>
      <c r="F36" s="11" t="s">
        <v>197</v>
      </c>
      <c r="G36" s="9" t="s">
        <v>12</v>
      </c>
      <c r="H36" s="9" t="s">
        <v>19</v>
      </c>
      <c r="I36" s="11" t="s">
        <v>198</v>
      </c>
      <c r="J36" s="10" t="s">
        <v>199</v>
      </c>
      <c r="K36" s="12" t="s">
        <v>22</v>
      </c>
      <c r="L36" s="12" t="s">
        <v>22</v>
      </c>
    </row>
    <row r="37" spans="1:12" ht="30" customHeight="1">
      <c r="A37" s="5" t="s">
        <v>205</v>
      </c>
      <c r="B37" s="6" t="s">
        <v>193</v>
      </c>
      <c r="C37" s="7" t="s">
        <v>194</v>
      </c>
      <c r="D37" s="7" t="s">
        <v>206</v>
      </c>
      <c r="E37" s="7" t="s">
        <v>50</v>
      </c>
      <c r="F37" s="7" t="s">
        <v>197</v>
      </c>
      <c r="G37" s="5" t="s">
        <v>12</v>
      </c>
      <c r="H37" s="5" t="s">
        <v>19</v>
      </c>
      <c r="I37" s="7" t="s">
        <v>198</v>
      </c>
      <c r="J37" s="6" t="s">
        <v>199</v>
      </c>
      <c r="K37" s="8" t="s">
        <v>22</v>
      </c>
      <c r="L37" s="8" t="s">
        <v>22</v>
      </c>
    </row>
    <row r="38" spans="1:12" ht="30" customHeight="1">
      <c r="A38" s="9" t="s">
        <v>207</v>
      </c>
      <c r="B38" s="10" t="s">
        <v>193</v>
      </c>
      <c r="C38" s="11" t="s">
        <v>194</v>
      </c>
      <c r="D38" s="11" t="s">
        <v>208</v>
      </c>
      <c r="E38" s="11" t="s">
        <v>209</v>
      </c>
      <c r="F38" s="11" t="s">
        <v>197</v>
      </c>
      <c r="G38" s="9" t="s">
        <v>12</v>
      </c>
      <c r="H38" s="9" t="s">
        <v>19</v>
      </c>
      <c r="I38" s="11" t="s">
        <v>198</v>
      </c>
      <c r="J38" s="10" t="s">
        <v>199</v>
      </c>
      <c r="K38" s="12" t="s">
        <v>22</v>
      </c>
      <c r="L38" s="12" t="s">
        <v>22</v>
      </c>
    </row>
    <row r="39" spans="1:12" ht="30" customHeight="1">
      <c r="A39" s="5" t="s">
        <v>210</v>
      </c>
      <c r="B39" s="6" t="s">
        <v>193</v>
      </c>
      <c r="C39" s="7" t="s">
        <v>194</v>
      </c>
      <c r="D39" s="7" t="s">
        <v>211</v>
      </c>
      <c r="E39" s="7" t="s">
        <v>212</v>
      </c>
      <c r="F39" s="7" t="s">
        <v>197</v>
      </c>
      <c r="G39" s="5" t="s">
        <v>12</v>
      </c>
      <c r="H39" s="5" t="s">
        <v>19</v>
      </c>
      <c r="I39" s="7" t="s">
        <v>198</v>
      </c>
      <c r="J39" s="6" t="s">
        <v>199</v>
      </c>
      <c r="K39" s="8" t="s">
        <v>22</v>
      </c>
      <c r="L39" s="8" t="s">
        <v>22</v>
      </c>
    </row>
    <row r="40" spans="1:12" ht="30" customHeight="1">
      <c r="A40" s="9" t="s">
        <v>213</v>
      </c>
      <c r="B40" s="10" t="s">
        <v>214</v>
      </c>
      <c r="C40" s="11" t="s">
        <v>215</v>
      </c>
      <c r="D40" s="11" t="s">
        <v>216</v>
      </c>
      <c r="E40" s="11" t="s">
        <v>217</v>
      </c>
      <c r="F40" s="11" t="s">
        <v>218</v>
      </c>
      <c r="G40" s="9" t="s">
        <v>12</v>
      </c>
      <c r="H40" s="9" t="s">
        <v>19</v>
      </c>
      <c r="I40" s="11" t="s">
        <v>219</v>
      </c>
      <c r="J40" s="10" t="s">
        <v>220</v>
      </c>
      <c r="K40" s="12" t="s">
        <v>22</v>
      </c>
      <c r="L40" s="12" t="s">
        <v>22</v>
      </c>
    </row>
    <row r="41" spans="1:12" ht="30" customHeight="1">
      <c r="A41" s="5" t="s">
        <v>182</v>
      </c>
      <c r="B41" s="6" t="s">
        <v>214</v>
      </c>
      <c r="C41" s="7" t="s">
        <v>215</v>
      </c>
      <c r="D41" s="7" t="s">
        <v>221</v>
      </c>
      <c r="E41" s="7" t="s">
        <v>222</v>
      </c>
      <c r="F41" s="7" t="s">
        <v>218</v>
      </c>
      <c r="G41" s="5" t="s">
        <v>12</v>
      </c>
      <c r="H41" s="5" t="s">
        <v>19</v>
      </c>
      <c r="I41" s="7" t="s">
        <v>219</v>
      </c>
      <c r="J41" s="6" t="s">
        <v>220</v>
      </c>
      <c r="K41" s="8" t="s">
        <v>22</v>
      </c>
      <c r="L41" s="8" t="s">
        <v>22</v>
      </c>
    </row>
    <row r="42" spans="1:12" ht="30" customHeight="1">
      <c r="A42" s="9" t="s">
        <v>223</v>
      </c>
      <c r="B42" s="10" t="s">
        <v>224</v>
      </c>
      <c r="C42" s="11" t="s">
        <v>225</v>
      </c>
      <c r="D42" s="11" t="s">
        <v>226</v>
      </c>
      <c r="E42" s="11" t="s">
        <v>225</v>
      </c>
      <c r="F42" s="11" t="s">
        <v>227</v>
      </c>
      <c r="G42" s="9" t="s">
        <v>12</v>
      </c>
      <c r="H42" s="9" t="s">
        <v>19</v>
      </c>
      <c r="I42" s="11" t="s">
        <v>228</v>
      </c>
      <c r="J42" s="10" t="s">
        <v>229</v>
      </c>
      <c r="K42" s="12" t="s">
        <v>22</v>
      </c>
      <c r="L42" s="12" t="s">
        <v>22</v>
      </c>
    </row>
    <row r="43" spans="1:12" ht="30" customHeight="1">
      <c r="A43" s="5" t="s">
        <v>230</v>
      </c>
      <c r="B43" s="8" t="s">
        <v>22</v>
      </c>
      <c r="C43" s="7" t="s">
        <v>231</v>
      </c>
      <c r="D43" s="7" t="s">
        <v>232</v>
      </c>
      <c r="E43" s="7" t="s">
        <v>231</v>
      </c>
      <c r="F43" s="7" t="s">
        <v>233</v>
      </c>
      <c r="G43" s="5" t="s">
        <v>12</v>
      </c>
      <c r="H43" s="5" t="s">
        <v>19</v>
      </c>
      <c r="I43" s="7" t="s">
        <v>234</v>
      </c>
      <c r="J43" s="6" t="s">
        <v>235</v>
      </c>
      <c r="K43" s="8" t="s">
        <v>22</v>
      </c>
      <c r="L43" s="8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8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35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236</v>
      </c>
      <c r="E1" s="1"/>
      <c r="F1" s="1"/>
      <c r="G1" s="1"/>
    </row>
    <row r="2" spans="1:7">
      <c r="D2" s="2" t="s">
        <v>237</v>
      </c>
      <c r="E2" s="3" t="s">
        <v>238</v>
      </c>
      <c r="F2" s="13" t="s">
        <v>258</v>
      </c>
      <c r="G2" s="13">
        <v>1</v>
      </c>
    </row>
    <row r="3" spans="1:7">
      <c r="D3" s="2" t="s">
        <v>239</v>
      </c>
      <c r="E3" s="3" t="s">
        <v>240</v>
      </c>
      <c r="F3" s="14" t="s">
        <v>260</v>
      </c>
      <c r="G3" s="15">
        <f>TotalCost/BoardQty</f>
        <v>0.0</v>
      </c>
    </row>
    <row r="4" spans="1:7">
      <c r="D4" s="2" t="s">
        <v>241</v>
      </c>
      <c r="E4" s="3" t="s">
        <v>242</v>
      </c>
      <c r="F4" s="14" t="s">
        <v>259</v>
      </c>
      <c r="G4" s="16">
        <f>SUM(G10:G44)</f>
        <v>0</v>
      </c>
    </row>
    <row r="5" spans="1:7">
      <c r="D5" s="2" t="s">
        <v>243</v>
      </c>
      <c r="E5" s="3" t="s">
        <v>244</v>
      </c>
    </row>
    <row r="6" spans="1:7">
      <c r="D6" s="2" t="s">
        <v>245</v>
      </c>
      <c r="E6" s="3" t="s">
        <v>246</v>
      </c>
    </row>
    <row r="8" spans="1:7">
      <c r="A8" s="17" t="s">
        <v>253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254</v>
      </c>
      <c r="E9" s="18" t="s">
        <v>255</v>
      </c>
      <c r="F9" s="18" t="s">
        <v>256</v>
      </c>
      <c r="G9" s="18" t="s">
        <v>257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25</v>
      </c>
      <c r="D11" s="19" t="s">
        <v>27</v>
      </c>
      <c r="E11" s="19">
        <f>CEILING(BoardQty*12,1)</f>
        <v>12</v>
      </c>
      <c r="G11" s="20">
        <f>IF(AND(ISNUMBER(E11),ISNUMBER(F11)),E11*F11,"")</f>
        <v/>
      </c>
    </row>
    <row r="12" spans="1:7" ht="30" customHeight="1">
      <c r="A12" s="19" t="s">
        <v>30</v>
      </c>
      <c r="B12" s="19" t="s">
        <v>31</v>
      </c>
      <c r="C12" s="19" t="s">
        <v>32</v>
      </c>
      <c r="D12" s="19" t="s">
        <v>33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38</v>
      </c>
      <c r="B13" s="19" t="s">
        <v>39</v>
      </c>
      <c r="C13" s="19" t="s">
        <v>40</v>
      </c>
      <c r="D13" s="19" t="s">
        <v>41</v>
      </c>
      <c r="E13" s="19">
        <f>CEILING(BoardQty*3,1)</f>
        <v>3</v>
      </c>
      <c r="G13" s="20">
        <f>IF(AND(ISNUMBER(E13),ISNUMBER(F13)),E13*F13,"")</f>
        <v/>
      </c>
    </row>
    <row r="14" spans="1:7">
      <c r="A14" s="19" t="s">
        <v>46</v>
      </c>
      <c r="B14" s="19" t="s">
        <v>45</v>
      </c>
      <c r="C14" s="19" t="s">
        <v>47</v>
      </c>
      <c r="D14" s="19" t="s">
        <v>48</v>
      </c>
      <c r="E14" s="19">
        <f>BoardQty*1</f>
        <v>1</v>
      </c>
      <c r="G14" s="20">
        <f>IF(AND(ISNUMBER(E14),ISNUMBER(F14)),E14*F14,"")</f>
        <v/>
      </c>
    </row>
    <row r="15" spans="1:7" ht="30" customHeight="1">
      <c r="A15" s="19" t="s">
        <v>55</v>
      </c>
      <c r="B15" s="19" t="s">
        <v>56</v>
      </c>
      <c r="C15" s="19" t="s">
        <v>57</v>
      </c>
      <c r="D15" s="19" t="s">
        <v>59</v>
      </c>
      <c r="E15" s="19">
        <f>CEILING(BoardQty*10,1)</f>
        <v>10</v>
      </c>
      <c r="G15" s="20">
        <f>IF(AND(ISNUMBER(E15),ISNUMBER(F15)),E15*F15,"")</f>
        <v/>
      </c>
    </row>
    <row r="16" spans="1:7" ht="30" customHeight="1">
      <c r="A16" s="19" t="s">
        <v>64</v>
      </c>
      <c r="B16" s="19" t="s">
        <v>65</v>
      </c>
      <c r="C16" s="19" t="s">
        <v>66</v>
      </c>
      <c r="D16" s="19" t="s">
        <v>67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72</v>
      </c>
      <c r="B17" s="19" t="s">
        <v>73</v>
      </c>
      <c r="C17" s="19" t="s">
        <v>74</v>
      </c>
      <c r="D17" s="19" t="s">
        <v>75</v>
      </c>
      <c r="E17" s="19">
        <f>BoardQty*1</f>
        <v>1</v>
      </c>
      <c r="G17" s="20">
        <f>IF(AND(ISNUMBER(E17),ISNUMBER(F17)),E17*F17,"")</f>
        <v/>
      </c>
    </row>
    <row r="18" spans="1:7" ht="30" customHeight="1">
      <c r="A18" s="19" t="s">
        <v>80</v>
      </c>
      <c r="B18" s="19" t="s">
        <v>79</v>
      </c>
      <c r="C18" s="19" t="s">
        <v>81</v>
      </c>
      <c r="D18" s="19" t="s">
        <v>82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86</v>
      </c>
      <c r="B19" s="19" t="s">
        <v>87</v>
      </c>
      <c r="C19" s="19" t="s">
        <v>88</v>
      </c>
      <c r="D19" s="19" t="s">
        <v>89</v>
      </c>
      <c r="E19" s="19">
        <f>CEILING(BoardQty*5,1)</f>
        <v>5</v>
      </c>
      <c r="G19" s="20">
        <f>IF(AND(ISNUMBER(E19),ISNUMBER(F19)),E19*F19,"")</f>
        <v/>
      </c>
    </row>
    <row r="20" spans="1:7" ht="30" customHeight="1">
      <c r="A20" s="19" t="s">
        <v>94</v>
      </c>
      <c r="B20" s="19" t="s">
        <v>95</v>
      </c>
      <c r="C20" s="19" t="s">
        <v>96</v>
      </c>
      <c r="D20" s="19" t="s">
        <v>97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101</v>
      </c>
      <c r="B21" s="19" t="s">
        <v>102</v>
      </c>
      <c r="C21" s="19" t="s">
        <v>103</v>
      </c>
      <c r="D21" s="19" t="s">
        <v>104</v>
      </c>
      <c r="E21" s="19">
        <f>BoardQty*1</f>
        <v>1</v>
      </c>
      <c r="G21" s="20">
        <f>IF(AND(ISNUMBER(E21),ISNUMBER(F21)),E21*F21,"")</f>
        <v/>
      </c>
    </row>
    <row r="22" spans="1:7">
      <c r="A22" s="19" t="s">
        <v>109</v>
      </c>
      <c r="B22" s="19" t="s">
        <v>110</v>
      </c>
      <c r="C22" s="19" t="s">
        <v>111</v>
      </c>
      <c r="D22" s="19" t="s">
        <v>112</v>
      </c>
      <c r="E22" s="19">
        <f>CEILING(BoardQty*2,1)</f>
        <v>2</v>
      </c>
      <c r="G22" s="20">
        <f>IF(AND(ISNUMBER(E22),ISNUMBER(F22)),E22*F22,"")</f>
        <v/>
      </c>
    </row>
    <row r="23" spans="1:7">
      <c r="A23" s="19" t="s">
        <v>117</v>
      </c>
      <c r="B23" s="19" t="s">
        <v>118</v>
      </c>
      <c r="C23" s="19" t="s">
        <v>119</v>
      </c>
      <c r="D23" s="19" t="s">
        <v>120</v>
      </c>
      <c r="E23" s="19">
        <f>CEILING(BoardQty*2,1)</f>
        <v>2</v>
      </c>
      <c r="G23" s="20">
        <f>IF(AND(ISNUMBER(E23),ISNUMBER(F23)),E23*F23,"")</f>
        <v/>
      </c>
    </row>
    <row r="24" spans="1:7" ht="30" customHeight="1">
      <c r="A24" s="19" t="s">
        <v>125</v>
      </c>
      <c r="B24" s="19" t="s">
        <v>126</v>
      </c>
      <c r="C24" s="19" t="s">
        <v>127</v>
      </c>
      <c r="D24" s="19" t="s">
        <v>128</v>
      </c>
      <c r="E24" s="19">
        <f>BoardQty*1</f>
        <v>1</v>
      </c>
      <c r="G24" s="20">
        <f>IF(AND(ISNUMBER(E24),ISNUMBER(F24)),E24*F24,"")</f>
        <v/>
      </c>
    </row>
    <row r="25" spans="1:7" ht="30" customHeight="1">
      <c r="A25" s="19" t="s">
        <v>133</v>
      </c>
      <c r="B25" s="19" t="s">
        <v>134</v>
      </c>
      <c r="C25" s="19" t="s">
        <v>135</v>
      </c>
      <c r="D25" s="19" t="s">
        <v>136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139</v>
      </c>
      <c r="B26" s="19" t="s">
        <v>140</v>
      </c>
      <c r="C26" s="19" t="s">
        <v>141</v>
      </c>
      <c r="D26" s="19" t="s">
        <v>142</v>
      </c>
      <c r="E26" s="19">
        <f>BoardQty*1</f>
        <v>1</v>
      </c>
      <c r="G26" s="20">
        <f>IF(AND(ISNUMBER(E26),ISNUMBER(F26)),E26*F26,"")</f>
        <v/>
      </c>
    </row>
    <row r="27" spans="1:7" ht="30" customHeight="1">
      <c r="A27" s="19" t="s">
        <v>147</v>
      </c>
      <c r="B27" s="19" t="s">
        <v>146</v>
      </c>
      <c r="C27" s="19" t="s">
        <v>148</v>
      </c>
      <c r="D27" s="19" t="s">
        <v>149</v>
      </c>
      <c r="E27" s="19">
        <f>BoardQty*1</f>
        <v>1</v>
      </c>
      <c r="G27" s="20">
        <f>IF(AND(ISNUMBER(E27),ISNUMBER(F27)),E27*F27,"")</f>
        <v/>
      </c>
    </row>
    <row r="28" spans="1:7" ht="30" customHeight="1">
      <c r="A28" s="19" t="s">
        <v>154</v>
      </c>
      <c r="B28" s="19" t="s">
        <v>155</v>
      </c>
      <c r="C28" s="19" t="s">
        <v>156</v>
      </c>
      <c r="D28" s="19" t="s">
        <v>157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162</v>
      </c>
      <c r="B29" s="19" t="s">
        <v>163</v>
      </c>
      <c r="C29" s="19" t="s">
        <v>164</v>
      </c>
      <c r="D29" s="19" t="s">
        <v>165</v>
      </c>
      <c r="E29" s="19">
        <f>CEILING(BoardQty*5,1)</f>
        <v>5</v>
      </c>
      <c r="G29" s="20">
        <f>IF(AND(ISNUMBER(E29),ISNUMBER(F29)),E29*F29,"")</f>
        <v/>
      </c>
    </row>
    <row r="30" spans="1:7">
      <c r="A30" s="19" t="s">
        <v>169</v>
      </c>
      <c r="B30" s="19" t="s">
        <v>168</v>
      </c>
      <c r="C30" s="19" t="s">
        <v>170</v>
      </c>
      <c r="D30" s="19" t="s">
        <v>171</v>
      </c>
      <c r="E30" s="19">
        <f>BoardQty*1</f>
        <v>1</v>
      </c>
      <c r="G30" s="20">
        <f>IF(AND(ISNUMBER(E30),ISNUMBER(F30)),E30*F30,"")</f>
        <v/>
      </c>
    </row>
    <row r="31" spans="1:7">
      <c r="A31" s="19" t="s">
        <v>176</v>
      </c>
      <c r="B31" s="19" t="s">
        <v>58</v>
      </c>
      <c r="C31" s="19" t="s">
        <v>177</v>
      </c>
      <c r="D31" s="19" t="s">
        <v>178</v>
      </c>
      <c r="E31" s="19">
        <f>BoardQty*1</f>
        <v>1</v>
      </c>
      <c r="G31" s="20">
        <f>IF(AND(ISNUMBER(E31),ISNUMBER(F31)),E31*F31,"")</f>
        <v/>
      </c>
    </row>
    <row r="32" spans="1:7">
      <c r="A32" s="19" t="s">
        <v>181</v>
      </c>
      <c r="B32" s="19" t="s">
        <v>182</v>
      </c>
      <c r="C32" s="19" t="s">
        <v>177</v>
      </c>
      <c r="D32" s="19" t="s">
        <v>178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185</v>
      </c>
      <c r="B33" s="19" t="s">
        <v>186</v>
      </c>
      <c r="C33" s="19" t="s">
        <v>177</v>
      </c>
      <c r="D33" s="19" t="s">
        <v>178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189</v>
      </c>
      <c r="B34" s="19" t="s">
        <v>190</v>
      </c>
      <c r="C34" s="19" t="s">
        <v>177</v>
      </c>
      <c r="D34" s="19" t="s">
        <v>178</v>
      </c>
      <c r="E34" s="19">
        <f>CEILING(BoardQty*2,1)</f>
        <v>2</v>
      </c>
      <c r="G34" s="20">
        <f>IF(AND(ISNUMBER(E34),ISNUMBER(F34)),E34*F34,"")</f>
        <v/>
      </c>
    </row>
    <row r="35" spans="1:7" ht="30" customHeight="1">
      <c r="A35" s="19" t="s">
        <v>195</v>
      </c>
      <c r="B35" s="19" t="s">
        <v>196</v>
      </c>
      <c r="C35" s="19" t="s">
        <v>197</v>
      </c>
      <c r="D35" s="19" t="s">
        <v>198</v>
      </c>
      <c r="E35" s="19">
        <f>BoardQty*1</f>
        <v>1</v>
      </c>
      <c r="G35" s="20">
        <f>IF(AND(ISNUMBER(E35),ISNUMBER(F35)),E35*F35,"")</f>
        <v/>
      </c>
    </row>
    <row r="36" spans="1:7" ht="30" customHeight="1">
      <c r="A36" s="19" t="s">
        <v>201</v>
      </c>
      <c r="B36" s="19" t="s">
        <v>202</v>
      </c>
      <c r="C36" s="19" t="s">
        <v>197</v>
      </c>
      <c r="D36" s="19" t="s">
        <v>198</v>
      </c>
      <c r="E36" s="19">
        <f>BoardQty*1</f>
        <v>1</v>
      </c>
      <c r="G36" s="20">
        <f>IF(AND(ISNUMBER(E36),ISNUMBER(F36)),E36*F36,"")</f>
        <v/>
      </c>
    </row>
    <row r="37" spans="1:7" ht="30" customHeight="1">
      <c r="A37" s="19" t="s">
        <v>204</v>
      </c>
      <c r="B37" s="19" t="s">
        <v>14</v>
      </c>
      <c r="C37" s="19" t="s">
        <v>197</v>
      </c>
      <c r="D37" s="19" t="s">
        <v>198</v>
      </c>
      <c r="E37" s="19">
        <f>BoardQty*1</f>
        <v>1</v>
      </c>
      <c r="G37" s="20">
        <f>IF(AND(ISNUMBER(E37),ISNUMBER(F37)),E37*F37,"")</f>
        <v/>
      </c>
    </row>
    <row r="38" spans="1:7" ht="30" customHeight="1">
      <c r="A38" s="19" t="s">
        <v>206</v>
      </c>
      <c r="B38" s="19" t="s">
        <v>50</v>
      </c>
      <c r="C38" s="19" t="s">
        <v>197</v>
      </c>
      <c r="D38" s="19" t="s">
        <v>198</v>
      </c>
      <c r="E38" s="19">
        <f>BoardQty*1</f>
        <v>1</v>
      </c>
      <c r="G38" s="20">
        <f>IF(AND(ISNUMBER(E38),ISNUMBER(F38)),E38*F38,"")</f>
        <v/>
      </c>
    </row>
    <row r="39" spans="1:7" ht="30" customHeight="1">
      <c r="A39" s="19" t="s">
        <v>208</v>
      </c>
      <c r="B39" s="19" t="s">
        <v>209</v>
      </c>
      <c r="C39" s="19" t="s">
        <v>197</v>
      </c>
      <c r="D39" s="19" t="s">
        <v>198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211</v>
      </c>
      <c r="B40" s="19" t="s">
        <v>212</v>
      </c>
      <c r="C40" s="19" t="s">
        <v>197</v>
      </c>
      <c r="D40" s="19" t="s">
        <v>198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216</v>
      </c>
      <c r="B41" s="19" t="s">
        <v>217</v>
      </c>
      <c r="C41" s="19" t="s">
        <v>218</v>
      </c>
      <c r="D41" s="19" t="s">
        <v>219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221</v>
      </c>
      <c r="B42" s="19" t="s">
        <v>222</v>
      </c>
      <c r="C42" s="19" t="s">
        <v>218</v>
      </c>
      <c r="D42" s="19" t="s">
        <v>219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226</v>
      </c>
      <c r="B43" s="19" t="s">
        <v>225</v>
      </c>
      <c r="C43" s="19" t="s">
        <v>227</v>
      </c>
      <c r="D43" s="19" t="s">
        <v>228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232</v>
      </c>
      <c r="B44" s="19" t="s">
        <v>231</v>
      </c>
      <c r="C44" s="19" t="s">
        <v>233</v>
      </c>
      <c r="D44" s="19" t="s">
        <v>234</v>
      </c>
      <c r="E44" s="19">
        <f>BoardQty*1</f>
        <v>1</v>
      </c>
      <c r="G44" s="20">
        <f>IF(AND(ISNUMBER(E44),ISNUMBER(F44)),E44*F44,"")</f>
        <v/>
      </c>
    </row>
    <row r="47" spans="1:7">
      <c r="A47" s="21" t="s">
        <v>261</v>
      </c>
      <c r="B47" s="22" t="s">
        <v>262</v>
      </c>
    </row>
    <row r="48" spans="1:7">
      <c r="A48" s="23" t="s">
        <v>263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19" r:id="rId10"/>
    <hyperlink ref="D20" r:id="rId11"/>
    <hyperlink ref="D21" r:id="rId12"/>
    <hyperlink ref="D22" r:id="rId13"/>
    <hyperlink ref="D23" r:id="rId14"/>
    <hyperlink ref="D24" r:id="rId15"/>
    <hyperlink ref="D25" r:id="rId16"/>
    <hyperlink ref="D26" r:id="rId17"/>
    <hyperlink ref="D27" r:id="rId18"/>
    <hyperlink ref="D28" r:id="rId19"/>
    <hyperlink ref="D29" r:id="rId20"/>
    <hyperlink ref="D30" r:id="rId21"/>
    <hyperlink ref="D31" r:id="rId22"/>
    <hyperlink ref="D32" r:id="rId23"/>
    <hyperlink ref="D33" r:id="rId24"/>
    <hyperlink ref="D34" r:id="rId25"/>
    <hyperlink ref="D35" r:id="rId26"/>
    <hyperlink ref="D36" r:id="rId27"/>
    <hyperlink ref="D37" r:id="rId28"/>
    <hyperlink ref="D38" r:id="rId29"/>
    <hyperlink ref="D39" r:id="rId30"/>
    <hyperlink ref="D40" r:id="rId31"/>
    <hyperlink ref="D41" r:id="rId32"/>
    <hyperlink ref="D42" r:id="rId33"/>
    <hyperlink ref="D43" r:id="rId34"/>
    <hyperlink ref="D44" r:id="rId35"/>
  </hyperlinks>
  <pageMargins left="0.7" right="0.7" top="0.75" bottom="0.75" header="0.3" footer="0.3"/>
  <drawing r:id="rId36"/>
  <legacyDrawing r:id="rId37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264</v>
      </c>
    </row>
    <row r="2" spans="1:1">
      <c r="A2" s="5" t="s">
        <v>265</v>
      </c>
    </row>
    <row r="3" spans="1:1">
      <c r="A3" s="6" t="s">
        <v>266</v>
      </c>
    </row>
    <row r="4" spans="1:1">
      <c r="A4" s="8" t="s">
        <v>267</v>
      </c>
    </row>
    <row r="6" spans="1:1">
      <c r="A6" t="s">
        <v>268</v>
      </c>
    </row>
    <row r="7" spans="1:1">
      <c r="A7" s="24" t="s">
        <v>269</v>
      </c>
    </row>
    <row r="8" spans="1:1">
      <c r="A8" s="25" t="s">
        <v>270</v>
      </c>
    </row>
    <row r="9" spans="1:1">
      <c r="A9" s="26" t="s">
        <v>271</v>
      </c>
    </row>
    <row r="10" spans="1:1">
      <c r="A10" s="27" t="s">
        <v>272</v>
      </c>
    </row>
    <row r="11" spans="1:1">
      <c r="A11" s="28" t="s">
        <v>273</v>
      </c>
    </row>
    <row r="12" spans="1:1">
      <c r="A12" s="29" t="s">
        <v>274</v>
      </c>
    </row>
    <row r="13" spans="1:1">
      <c r="A13" s="30" t="s">
        <v>275</v>
      </c>
    </row>
    <row r="14" spans="1:1">
      <c r="A14" s="31" t="s">
        <v>276</v>
      </c>
    </row>
    <row r="15" spans="1:1">
      <c r="A15" s="32" t="s">
        <v>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2023-04-04T15:20:36Z</dcterms:created>
  <dcterms:modified xsi:type="dcterms:W3CDTF">2023-04-04T15:20:36Z</dcterms:modified>
</cp:coreProperties>
</file>