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<sst xmlns="http://schemas.openxmlformats.org/spreadsheetml/2006/main" count="628" uniqueCount="276">
  <si>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</si>
  <si>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</si>
  <si>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</si>
  <si>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</si>
  <si>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</si>
  <si>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</si>
  <si>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</si>
  <si>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</si>
  <si>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</si>
  <si>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</si>
  <si>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</si>
  <si>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</si>
  <si>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</si>
  <si>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</si>
  <si>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</si>
  <si>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</si>
  <si>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</si>
  <si>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</si>
  <si>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</si>
  <si>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</si>
  <si>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</si>
  <si>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</si>
  <si>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</si>
  <si>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</si>
  <si>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</si>
  <si>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</si>
  <si>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</si>
  <si>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</si>
  <si>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</si>
  <si>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</si>
  <si>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</si>
  <si>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</si>
  <si>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</si>
  <si>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</si>
  <si>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</si>
  <si>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</si>
  <si>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</si>
  <si>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</si>
  <si>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</si>
  <si>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</si>
  <si>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</si>
  <si>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</si>
  <si>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</si>
  <si>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</si>
  <si>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</si>
  <si>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</si>
  <si>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</si>
  <si>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</si>
  <si>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</si>
  <si>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</si>
  <si>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</si>
  <si>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</si>
  <si>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</si>
  <si>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</si>
  <si>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</si>
  <si>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</si>
  <si>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</si>
  <si>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</si>
  <si>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</si>
  <si>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</si>
  <si>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</si>
  <si>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</si>
  <si>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</si>
  <si>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</si>
  <si>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</si>
  <si>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</si>
  <si>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</si>
  <si>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</si>
  <si>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</si>
  <si>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</si>
  <si>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</si>
  <si>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</si>
  <si>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</si>
  <si>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</si>
  <si>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</si>
  <si>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</si>
  <si>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</si>
  <si>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</si>
  <si>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</si>
  <si>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</si>
  <si>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</si>
  <si>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</si>
  <si>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</si>
  <si>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</si>
  <si>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</si>
  <si>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</si>
  <si>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</si>
  <si>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</si>
  <si>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</si>
  <si>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</si>
  <si>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</si>
  <si>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</si>
  <si>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</si>
  <si>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</si>
  <si>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</si>
  <si>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</si>
  <si>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</si>
  <si>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</si>
  <si>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</si>
  <si>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</si>
  <si>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</si>
  <si>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</si>
  <si>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</si>
  <si>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</si>
  <si>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</si>
  <si>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</si>
  <si>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</si>
  <si>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</si>
  <si>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</si>
  <si>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</si>
  <si>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</si>
  <si>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</si>
  <si>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</si>
  <si>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</si>
  <si>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</si>
  <si>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</si>
  <si>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</si>
  <si>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</si>
  <si>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</si>
  <si>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</si>
  <si>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</si>
  <si>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</si>
  <si>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</si>
  <si>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</si>
  <si>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</si>
  <si>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</si>
  <si>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</si>
  <si>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</si>
  <si>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</si>
  <si>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</si>
  <si>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</si>
  <si>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</si>
  <si>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</si>
  <si>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</si>
  <si>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</si>
  <si>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</si>
  <si>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</si>
  <si>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</si>
  <si>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</si>
  <si>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</si>
  <si>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</si>
  <si>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</si>
  <si>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</si>
  <si>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</si>
  <si>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</si>
  <si>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</si>
  <si>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</si>
  <si>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</si>
  <si>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</si>
  <si>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</si>
  <si>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</si>
  <si>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</si>
  <si>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</si>
  <si>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</si>
  <si>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</si>
  <si>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</si>
  <si>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</si>
  <si>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</si>
  <si>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</si>
  <si>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</si>
  <si>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</si>
  <si>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</si>
  <si>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</si>
  <si>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</si>
  <si>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</si>
  <si>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</si>
  <si>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</si>
  <si>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</si>
  <si>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</si>
  <si>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</si>
  <si>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</si>
  <si>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</si>
  <si>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</si>
  <si>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</si>
  <si>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</si>
  <si>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</si>
  <si>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</si>
  <si>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</si>
  <si>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</si>
  <si>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</si>
  <si>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</si>
  <si>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</si>
  <si>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</si>
  <si>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</si>
  <si>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</si>
  <si>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</si>
  <si>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</si>
  <si>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</si>
  <si>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</si>
  <si>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</si>
  <si>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</si>
  <si>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</si>
  <si>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</si>
  <si>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</si>
  <si>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</si>
  <si>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</si>
  <si>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</si>
  <si>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</si>
  <si>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</si>
  <si>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</si>
  <si>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</si>
  <si>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</si>
  <si>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</si>
  <si>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</si>
  <si>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</si>
  <si>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</si>
  <si>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</si>
  <si>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</si>
  <si>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</si>
  <si>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</si>
  <si>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</si>
  <si>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</si>
  <si>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</si>
  <si>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</si>
  <si>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</si>
  <si>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</si>
  <si>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</si>
  <si>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</si>
  <si>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</si>
  <si>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</si>
  <si>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</si>
  <si>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</si>
  <si>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</si>
  <si>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</si>
  <si>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</si>
  <si>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</si>
  <si>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</si>
  <si>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</si>
  <si>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</si>
  <si>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</si>
  <si>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</si>
  <si>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</si>
  <si>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</si>
  <si>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</si>
  <si>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</si>
  <si>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</si>
  <si>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</si>
  <si>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</si>
  <si>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</si>
  <si>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</si>
  <si>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</si>
  <si>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</si>
  <si>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</si>
  <si>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</si>
  <si>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</si>
  <si>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</si>
  <si>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</si>
  <si>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</si>
  <si>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</si>
  <si>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</si>
  <si>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</si>
  <si>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</si>
  <si>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</si>
  <si>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</si>
  <si>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</si>
  <si>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</si>
  <si>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</si>
  <si>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</si>
  <si>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</si>
  <si>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</si>
  <si>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2023-03-27 15:37:32</t>
  </si>
  <si>
    <t>KiCost® v1.1.15 + KiBot v1.6.1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</si>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</sst>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kemet.com:7667/gateway/IntelliData-ComponentDocumentation/1.0/download/datasheet/C322C101K1G5TA7301.pdf" TargetMode="External"/><Relationship Id="rId2" Type="http://schemas.openxmlformats.org/officeDocument/2006/relationships/hyperlink" Target="https://www.vishay.com/docs/45171/kseries.pdf" TargetMode="External"/><Relationship Id="rId3" Type="http://schemas.openxmlformats.org/officeDocument/2006/relationships/hyperlink" Target="https://connect.kemet.com:7667/gateway/IntelliData-ComponentDocumentation/1.0/download/datasheet/C322C102K1R5TA.pdf" TargetMode="External"/><Relationship Id="rId4" Type="http://schemas.openxmlformats.org/officeDocument/2006/relationships/hyperlink" Target="https://www.cde.com/resources/catalogs/AVG.pdf" TargetMode="External"/><Relationship Id="rId5" Type="http://schemas.openxmlformats.org/officeDocument/2006/relationships/hyperlink" Target="https://www.onsemi.com/download/data-sheet/pdf/1n914-d.pdf" TargetMode="External"/><Relationship Id="rId6" Type="http://schemas.openxmlformats.org/officeDocument/2006/relationships/hyperlink" Target="https://cdn.sparkfun.com/datasheets/Components/LED/COM-12877.pdf" TargetMode="External"/><Relationship Id="rId7" Type="http://schemas.openxmlformats.org/officeDocument/2006/relationships/hyperlink" Target="https://media.digikey.com/pdf/Data%20Sheets/Bel%20Fuse%20PDFs/0ZRP_Series.pdf" TargetMode="External"/><Relationship Id="rId8" Type="http://schemas.openxmlformats.org/officeDocument/2006/relationships/hyperlink" Target="https://www.we-online.com/components/products/datasheet/6941xx301002.pdf" TargetMode="External"/><Relationship Id="rId9" Type="http://schemas.openxmlformats.org/officeDocument/2006/relationships/hyperlink" Target="https://www.digikey.ch/de/products/detail/schurter-inc/4833-2320/2644235" TargetMode="External"/><Relationship Id="rId10" Type="http://schemas.openxmlformats.org/officeDocument/2006/relationships/hyperlink" Target="https://www.hifiberry.com/docs/data-sheets/datasheet-dac-adc-pro/" TargetMode="External"/><Relationship Id="rId11" Type="http://schemas.openxmlformats.org/officeDocument/2006/relationships/hyperlink" Target="https://www.we-online.com/components/products/datasheet/6130xx21021.pdf" TargetMode="External"/><Relationship Id="rId12" Type="http://schemas.openxmlformats.org/officeDocument/2006/relationships/hyperlink" Target="https://www.cuidevices.com/product/resource/sj1-352xng.pdf" TargetMode="External"/><Relationship Id="rId13" Type="http://schemas.openxmlformats.org/officeDocument/2006/relationships/hyperlink" Target="https://www.switchcraft.com/assets/1/24/57PC5F_CD.pdf?5023" TargetMode="External"/><Relationship Id="rId14" Type="http://schemas.openxmlformats.org/officeDocument/2006/relationships/hyperlink" Target="https://media.digikey.com/pdf/Data%20Sheets/Mill%20Max%20PDFs/Spring%20Loaded%20Connectors.pdf" TargetMode="External"/><Relationship Id="rId15" Type="http://schemas.openxmlformats.org/officeDocument/2006/relationships/hyperlink" Target="https://www.we-online.com/components/products/datasheet/6130xx11021.pdf" TargetMode="External"/><Relationship Id="rId16" Type="http://schemas.openxmlformats.org/officeDocument/2006/relationships/hyperlink" Target="https://www.waveshare.com/wiki/CM4-NANO-A" TargetMode="External"/><Relationship Id="rId17" Type="http://schemas.openxmlformats.org/officeDocument/2006/relationships/hyperlink" Target="https://media.digikey.com/pdf/Data%20Sheets/GCT%20PDFs/USB1061_Spec.pdf" TargetMode="External"/><Relationship Id="rId18" Type="http://schemas.openxmlformats.org/officeDocument/2006/relationships/hyperlink" Target="https://media.digikey.com/pdf/Data%20Sheets/Wurth%20Electronics%20PDFs/7447471022.pdf" TargetMode="External"/><Relationship Id="rId19" Type="http://schemas.openxmlformats.org/officeDocument/2006/relationships/hyperlink" Target="https://www.fair-rite.com/wp-content/themes/fair-rite/print_product.php?pid=18584" TargetMode="External"/><Relationship Id="rId20" Type="http://schemas.openxmlformats.org/officeDocument/2006/relationships/hyperlink" Target="https://www.cui.com/product/resource/pdqe15-d.pdf" TargetMode="External"/><Relationship Id="rId21" Type="http://schemas.openxmlformats.org/officeDocument/2006/relationships/hyperlink" Target="https://www.koaspeer.com/pdfs/CF.pdf" TargetMode="External"/><Relationship Id="rId22" Type="http://schemas.openxmlformats.org/officeDocument/2006/relationships/hyperlink" Target="https://www.koaspeer.com/pdfs/CF.pdf" TargetMode="External"/><Relationship Id="rId23" Type="http://schemas.openxmlformats.org/officeDocument/2006/relationships/hyperlink" Target="https://www.koaspeer.com/pdfs/CF.pdf" TargetMode="External"/><Relationship Id="rId24" Type="http://schemas.openxmlformats.org/officeDocument/2006/relationships/hyperlink" Target="https://www.koaspeer.com/pdfs/CF.pdf" TargetMode="External"/><Relationship Id="rId25" Type="http://schemas.openxmlformats.org/officeDocument/2006/relationships/hyperlink" Target="https://www.we-online.com/components/products/datasheet/430466043726.pdf" TargetMode="External"/><Relationship Id="rId26" Type="http://schemas.openxmlformats.org/officeDocument/2006/relationships/hyperlink" Target="https://www.we-online.com/components/products/datasheet/430466043726.pdf" TargetMode="External"/><Relationship Id="rId27" Type="http://schemas.openxmlformats.org/officeDocument/2006/relationships/hyperlink" Target="https://www.we-online.com/components/products/datasheet/430466043726.pdf" TargetMode="External"/><Relationship Id="rId28" Type="http://schemas.openxmlformats.org/officeDocument/2006/relationships/hyperlink" Target="https://www.we-online.com/components/products/datasheet/430466043726.pdf" TargetMode="External"/><Relationship Id="rId29" Type="http://schemas.openxmlformats.org/officeDocument/2006/relationships/hyperlink" Target="https://www.we-online.com/components/products/datasheet/430466043726.pdf" TargetMode="External"/><Relationship Id="rId30" Type="http://schemas.openxmlformats.org/officeDocument/2006/relationships/hyperlink" Target="https://www.we-online.com/components/products/datasheet/430466043726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rocelec.widen.net/view/pdf/rwjc9al1ln/ONSM-S-A0003590761-1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drawing" Target="../drawings/drawing2.xml"/><Relationship Id="rId36" Type="http://schemas.openxmlformats.org/officeDocument/2006/relationships/vmlDrawing" Target="../drawings/vmlDrawing1.vml"/><Relationship Id="rId3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35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234</v>
      </c>
      <c r="E1" s="1"/>
      <c r="F1" s="1"/>
      <c r="G1" s="1"/>
    </row>
    <row r="2" spans="1:7">
      <c r="D2" s="2" t="s">
        <v>235</v>
      </c>
      <c r="E2" s="3" t="s">
        <v>236</v>
      </c>
      <c r="F2" s="13" t="s">
        <v>256</v>
      </c>
      <c r="G2" s="13">
        <v>1</v>
      </c>
    </row>
    <row r="3" spans="1:7">
      <c r="D3" s="2" t="s">
        <v>237</v>
      </c>
      <c r="E3" s="3" t="s">
        <v>238</v>
      </c>
      <c r="F3" s="14" t="s">
        <v>258</v>
      </c>
      <c r="G3" s="15">
        <f>TotalCost/BoardQty</f>
        <v>0.0</v>
      </c>
    </row>
    <row r="4" spans="1:7">
      <c r="D4" s="2" t="s">
        <v>239</v>
      </c>
      <c r="E4" s="3" t="s">
        <v>240</v>
      </c>
      <c r="F4" s="14" t="s">
        <v>257</v>
      </c>
      <c r="G4" s="16">
        <f>SUM(G10:G44)</f>
        <v>0</v>
      </c>
    </row>
    <row r="5" spans="1:7">
      <c r="D5" s="2" t="s">
        <v>241</v>
      </c>
      <c r="E5" s="3" t="s">
        <v>242</v>
      </c>
    </row>
    <row r="6" spans="1:7">
      <c r="D6" s="2" t="s">
        <v>243</v>
      </c>
      <c r="E6" s="3" t="s">
        <v>244</v>
      </c>
    </row>
    <row r="8" spans="1:7">
      <c r="A8" s="17" t="s">
        <v>251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252</v>
      </c>
      <c r="E9" s="18" t="s">
        <v>253</v>
      </c>
      <c r="F9" s="18" t="s">
        <v>254</v>
      </c>
      <c r="G9" s="18" t="s">
        <v>255</v>
      </c>
    </row>
    <row r="10" spans="1:7" ht="30" customHeight="1">
      <c r="A10" s="19" t="s">
        <v>15</v>
      </c>
      <c r="B10" s="19" t="s">
        <v>16</v>
      </c>
      <c r="C10" s="19" t="s">
        <v>17</v>
      </c>
      <c r="D10" s="19" t="s">
        <v>20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23</v>
      </c>
      <c r="B11" s="19" t="s">
        <v>24</v>
      </c>
      <c r="C11" s="19" t="s">
        <v>25</v>
      </c>
      <c r="D11" s="19" t="s">
        <v>27</v>
      </c>
      <c r="E11" s="19">
        <f>CEILING(BoardQty*12,1)</f>
        <v>12</v>
      </c>
      <c r="G11" s="20">
        <f>IF(AND(ISNUMBER(E11),ISNUMBER(F11)),E11*F11,"")</f>
        <v/>
      </c>
    </row>
    <row r="12" spans="1:7" ht="30" customHeight="1">
      <c r="A12" s="19" t="s">
        <v>30</v>
      </c>
      <c r="B12" s="19" t="s">
        <v>31</v>
      </c>
      <c r="C12" s="19" t="s">
        <v>32</v>
      </c>
      <c r="D12" s="19" t="s">
        <v>33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38</v>
      </c>
      <c r="B13" s="19" t="s">
        <v>39</v>
      </c>
      <c r="C13" s="19" t="s">
        <v>40</v>
      </c>
      <c r="D13" s="19" t="s">
        <v>41</v>
      </c>
      <c r="E13" s="19">
        <f>CEILING(BoardQty*3,1)</f>
        <v>3</v>
      </c>
      <c r="G13" s="20">
        <f>IF(AND(ISNUMBER(E13),ISNUMBER(F13)),E13*F13,"")</f>
        <v/>
      </c>
    </row>
    <row r="14" spans="1:7">
      <c r="A14" s="19" t="s">
        <v>46</v>
      </c>
      <c r="B14" s="19" t="s">
        <v>45</v>
      </c>
      <c r="C14" s="19" t="s">
        <v>47</v>
      </c>
      <c r="D14" s="19" t="s">
        <v>48</v>
      </c>
      <c r="E14" s="19">
        <f>BoardQty*1</f>
        <v>1</v>
      </c>
      <c r="G14" s="20">
        <f>IF(AND(ISNUMBER(E14),ISNUMBER(F14)),E14*F14,"")</f>
        <v/>
      </c>
    </row>
    <row r="15" spans="1:7" ht="30" customHeight="1">
      <c r="A15" s="19" t="s">
        <v>55</v>
      </c>
      <c r="B15" s="19" t="s">
        <v>56</v>
      </c>
      <c r="C15" s="19" t="s">
        <v>57</v>
      </c>
      <c r="D15" s="19" t="s">
        <v>59</v>
      </c>
      <c r="E15" s="19">
        <f>CEILING(BoardQty*10,1)</f>
        <v>10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80</v>
      </c>
      <c r="B18" s="19" t="s">
        <v>79</v>
      </c>
      <c r="C18" s="19" t="s">
        <v>81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85</v>
      </c>
      <c r="B19" s="19" t="s">
        <v>86</v>
      </c>
      <c r="C19" s="19" t="s">
        <v>87</v>
      </c>
      <c r="D19" s="19" t="s">
        <v>88</v>
      </c>
      <c r="E19" s="19">
        <f>CEILING(BoardQty*5,1)</f>
        <v>5</v>
      </c>
      <c r="G19" s="20">
        <f>IF(AND(ISNUMBER(E19),ISNUMBER(F19)),E19*F19,"")</f>
        <v/>
      </c>
    </row>
    <row r="20" spans="1:7" ht="30" customHeight="1">
      <c r="A20" s="19" t="s">
        <v>92</v>
      </c>
      <c r="B20" s="19" t="s">
        <v>93</v>
      </c>
      <c r="C20" s="19" t="s">
        <v>94</v>
      </c>
      <c r="D20" s="19" t="s">
        <v>95</v>
      </c>
      <c r="E20" s="19">
        <f>BoardQty*1</f>
        <v>1</v>
      </c>
      <c r="G20" s="20">
        <f>IF(AND(ISNUMBER(E20),ISNUMBER(F20)),E20*F20,"")</f>
        <v/>
      </c>
    </row>
    <row r="21" spans="1:7" ht="30" customHeight="1">
      <c r="A21" s="19" t="s">
        <v>99</v>
      </c>
      <c r="B21" s="19" t="s">
        <v>100</v>
      </c>
      <c r="C21" s="19" t="s">
        <v>101</v>
      </c>
      <c r="D21" s="19" t="s">
        <v>102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107</v>
      </c>
      <c r="B22" s="19" t="s">
        <v>108</v>
      </c>
      <c r="C22" s="19" t="s">
        <v>109</v>
      </c>
      <c r="D22" s="19" t="s">
        <v>110</v>
      </c>
      <c r="E22" s="19">
        <f>CEILING(BoardQty*2,1)</f>
        <v>2</v>
      </c>
      <c r="G22" s="20">
        <f>IF(AND(ISNUMBER(E22),ISNUMBER(F22)),E22*F22,"")</f>
        <v/>
      </c>
    </row>
    <row r="23" spans="1:7">
      <c r="A23" s="19" t="s">
        <v>115</v>
      </c>
      <c r="B23" s="19" t="s">
        <v>116</v>
      </c>
      <c r="C23" s="19" t="s">
        <v>117</v>
      </c>
      <c r="D23" s="19" t="s">
        <v>118</v>
      </c>
      <c r="E23" s="19">
        <f>CEILING(BoardQty*2,1)</f>
        <v>2</v>
      </c>
      <c r="G23" s="20">
        <f>IF(AND(ISNUMBER(E23),ISNUMBER(F23)),E23*F23,"")</f>
        <v/>
      </c>
    </row>
    <row r="24" spans="1:7" ht="30" customHeight="1">
      <c r="A24" s="19" t="s">
        <v>123</v>
      </c>
      <c r="B24" s="19" t="s">
        <v>124</v>
      </c>
      <c r="C24" s="19" t="s">
        <v>125</v>
      </c>
      <c r="D24" s="19" t="s">
        <v>126</v>
      </c>
      <c r="E24" s="19">
        <f>BoardQty*1</f>
        <v>1</v>
      </c>
      <c r="G24" s="20">
        <f>IF(AND(ISNUMBER(E24),ISNUMBER(F24)),E24*F24,"")</f>
        <v/>
      </c>
    </row>
    <row r="25" spans="1:7" ht="30" customHeight="1">
      <c r="A25" s="19" t="s">
        <v>131</v>
      </c>
      <c r="B25" s="19" t="s">
        <v>132</v>
      </c>
      <c r="C25" s="19" t="s">
        <v>133</v>
      </c>
      <c r="D25" s="19" t="s">
        <v>134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137</v>
      </c>
      <c r="B26" s="19" t="s">
        <v>138</v>
      </c>
      <c r="C26" s="19" t="s">
        <v>139</v>
      </c>
      <c r="D26" s="19" t="s">
        <v>140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145</v>
      </c>
      <c r="B27" s="19" t="s">
        <v>144</v>
      </c>
      <c r="C27" s="19" t="s">
        <v>146</v>
      </c>
      <c r="D27" s="19" t="s">
        <v>147</v>
      </c>
      <c r="E27" s="19">
        <f>BoardQty*1</f>
        <v>1</v>
      </c>
      <c r="G27" s="20">
        <f>IF(AND(ISNUMBER(E27),ISNUMBER(F27)),E27*F27,"")</f>
        <v/>
      </c>
    </row>
    <row r="28" spans="1:7" ht="30" customHeight="1">
      <c r="A28" s="19" t="s">
        <v>152</v>
      </c>
      <c r="B28" s="19" t="s">
        <v>153</v>
      </c>
      <c r="C28" s="19" t="s">
        <v>154</v>
      </c>
      <c r="D28" s="19" t="s">
        <v>155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160</v>
      </c>
      <c r="B29" s="19" t="s">
        <v>161</v>
      </c>
      <c r="C29" s="19" t="s">
        <v>162</v>
      </c>
      <c r="D29" s="19" t="s">
        <v>163</v>
      </c>
      <c r="E29" s="19">
        <f>CEILING(BoardQty*5,1)</f>
        <v>5</v>
      </c>
      <c r="G29" s="20">
        <f>IF(AND(ISNUMBER(E29),ISNUMBER(F29)),E29*F29,"")</f>
        <v/>
      </c>
    </row>
    <row r="30" spans="1:7">
      <c r="A30" s="19" t="s">
        <v>167</v>
      </c>
      <c r="B30" s="19" t="s">
        <v>166</v>
      </c>
      <c r="C30" s="19" t="s">
        <v>168</v>
      </c>
      <c r="D30" s="19" t="s">
        <v>169</v>
      </c>
      <c r="E30" s="19">
        <f>BoardQty*1</f>
        <v>1</v>
      </c>
      <c r="G30" s="20">
        <f>IF(AND(ISNUMBER(E30),ISNUMBER(F30)),E30*F30,"")</f>
        <v/>
      </c>
    </row>
    <row r="31" spans="1:7">
      <c r="A31" s="19" t="s">
        <v>174</v>
      </c>
      <c r="B31" s="19" t="s">
        <v>58</v>
      </c>
      <c r="C31" s="19" t="s">
        <v>175</v>
      </c>
      <c r="D31" s="19" t="s">
        <v>176</v>
      </c>
      <c r="E31" s="19">
        <f>BoardQty*1</f>
        <v>1</v>
      </c>
      <c r="G31" s="20">
        <f>IF(AND(ISNUMBER(E31),ISNUMBER(F31)),E31*F31,"")</f>
        <v/>
      </c>
    </row>
    <row r="32" spans="1:7">
      <c r="A32" s="19" t="s">
        <v>179</v>
      </c>
      <c r="B32" s="19" t="s">
        <v>180</v>
      </c>
      <c r="C32" s="19" t="s">
        <v>175</v>
      </c>
      <c r="D32" s="19" t="s">
        <v>176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183</v>
      </c>
      <c r="B33" s="19" t="s">
        <v>184</v>
      </c>
      <c r="C33" s="19" t="s">
        <v>175</v>
      </c>
      <c r="D33" s="19" t="s">
        <v>176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187</v>
      </c>
      <c r="B34" s="19" t="s">
        <v>188</v>
      </c>
      <c r="C34" s="19" t="s">
        <v>175</v>
      </c>
      <c r="D34" s="19" t="s">
        <v>176</v>
      </c>
      <c r="E34" s="19">
        <f>CEILING(BoardQty*2,1)</f>
        <v>2</v>
      </c>
      <c r="G34" s="20">
        <f>IF(AND(ISNUMBER(E34),ISNUMBER(F34)),E34*F34,"")</f>
        <v/>
      </c>
    </row>
    <row r="35" spans="1:7" ht="30" customHeight="1">
      <c r="A35" s="19" t="s">
        <v>193</v>
      </c>
      <c r="B35" s="19" t="s">
        <v>194</v>
      </c>
      <c r="C35" s="19" t="s">
        <v>195</v>
      </c>
      <c r="D35" s="19" t="s">
        <v>196</v>
      </c>
      <c r="E35" s="19">
        <f>BoardQty*1</f>
        <v>1</v>
      </c>
      <c r="G35" s="20">
        <f>IF(AND(ISNUMBER(E35),ISNUMBER(F35)),E35*F35,"")</f>
        <v/>
      </c>
    </row>
    <row r="36" spans="1:7" ht="30" customHeight="1">
      <c r="A36" s="19" t="s">
        <v>199</v>
      </c>
      <c r="B36" s="19" t="s">
        <v>200</v>
      </c>
      <c r="C36" s="19" t="s">
        <v>195</v>
      </c>
      <c r="D36" s="19" t="s">
        <v>196</v>
      </c>
      <c r="E36" s="19">
        <f>BoardQty*1</f>
        <v>1</v>
      </c>
      <c r="G36" s="20">
        <f>IF(AND(ISNUMBER(E36),ISNUMBER(F36)),E36*F36,"")</f>
        <v/>
      </c>
    </row>
    <row r="37" spans="1:7" ht="30" customHeight="1">
      <c r="A37" s="19" t="s">
        <v>202</v>
      </c>
      <c r="B37" s="19" t="s">
        <v>14</v>
      </c>
      <c r="C37" s="19" t="s">
        <v>195</v>
      </c>
      <c r="D37" s="19" t="s">
        <v>196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204</v>
      </c>
      <c r="B38" s="19" t="s">
        <v>50</v>
      </c>
      <c r="C38" s="19" t="s">
        <v>195</v>
      </c>
      <c r="D38" s="19" t="s">
        <v>196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206</v>
      </c>
      <c r="B39" s="19" t="s">
        <v>207</v>
      </c>
      <c r="C39" s="19" t="s">
        <v>195</v>
      </c>
      <c r="D39" s="19" t="s">
        <v>196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209</v>
      </c>
      <c r="B40" s="19" t="s">
        <v>210</v>
      </c>
      <c r="C40" s="19" t="s">
        <v>195</v>
      </c>
      <c r="D40" s="19" t="s">
        <v>196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214</v>
      </c>
      <c r="B41" s="19" t="s">
        <v>215</v>
      </c>
      <c r="C41" s="19" t="s">
        <v>216</v>
      </c>
      <c r="D41" s="19" t="s">
        <v>217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219</v>
      </c>
      <c r="B42" s="19" t="s">
        <v>220</v>
      </c>
      <c r="C42" s="19" t="s">
        <v>216</v>
      </c>
      <c r="D42" s="19" t="s">
        <v>217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224</v>
      </c>
      <c r="B43" s="19" t="s">
        <v>223</v>
      </c>
      <c r="C43" s="19" t="s">
        <v>225</v>
      </c>
      <c r="D43" s="19" t="s">
        <v>226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230</v>
      </c>
      <c r="B44" s="19" t="s">
        <v>229</v>
      </c>
      <c r="C44" s="19" t="s">
        <v>231</v>
      </c>
      <c r="D44" s="19" t="s">
        <v>232</v>
      </c>
      <c r="E44" s="19">
        <f>BoardQty*1</f>
        <v>1</v>
      </c>
      <c r="G44" s="20">
        <f>IF(AND(ISNUMBER(E44),ISNUMBER(F44)),E44*F44,"")</f>
        <v/>
      </c>
    </row>
    <row r="47" spans="1:7">
      <c r="A47" s="21" t="s">
        <v>259</v>
      </c>
      <c r="B47" s="22" t="s">
        <v>260</v>
      </c>
    </row>
    <row r="48" spans="1:7">
      <c r="A48" s="23" t="s">
        <v>261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9" r:id="rId9"/>
    <hyperlink ref="D20" r:id="rId10"/>
    <hyperlink ref="D21" r:id="rId11"/>
    <hyperlink ref="D22" r:id="rId12"/>
    <hyperlink ref="D23" r:id="rId13"/>
    <hyperlink ref="D24" r:id="rId14"/>
    <hyperlink ref="D25" r:id="rId15"/>
    <hyperlink ref="D26" r:id="rId16"/>
    <hyperlink ref="D27" r:id="rId17"/>
    <hyperlink ref="D28" r:id="rId18"/>
    <hyperlink ref="D29" r:id="rId19"/>
    <hyperlink ref="D30" r:id="rId20"/>
    <hyperlink ref="D31" r:id="rId21"/>
    <hyperlink ref="D32" r:id="rId22"/>
    <hyperlink ref="D33" r:id="rId23"/>
    <hyperlink ref="D34" r:id="rId24"/>
    <hyperlink ref="D35" r:id="rId25"/>
    <hyperlink ref="D36" r:id="rId26"/>
    <hyperlink ref="D37" r:id="rId27"/>
    <hyperlink ref="D38" r:id="rId28"/>
    <hyperlink ref="D39" r:id="rId29"/>
    <hyperlink ref="D40" r:id="rId30"/>
    <hyperlink ref="D41" r:id="rId31"/>
    <hyperlink ref="D42" r:id="rId32"/>
    <hyperlink ref="D43" r:id="rId33"/>
    <hyperlink ref="D44" r:id="rId34"/>
  </hyperlinks>
  <pageMargins left="0.7" right="0.7" top="0.75" bottom="0.75" header="0.3" footer="0.3"/>
  <drawing r:id="rId35"/>
  <legacyDrawing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262</v>
      </c>
    </row>
    <row r="2" spans="1:1">
      <c r="A2" s="5" t="s">
        <v>263</v>
      </c>
    </row>
    <row r="3" spans="1:1">
      <c r="A3" s="6" t="s">
        <v>264</v>
      </c>
    </row>
    <row r="4" spans="1:1">
      <c r="A4" s="8" t="s">
        <v>265</v>
      </c>
    </row>
    <row r="6" spans="1:1">
      <c r="A6" t="s">
        <v>266</v>
      </c>
    </row>
    <row r="7" spans="1:1">
      <c r="A7" s="24" t="s">
        <v>267</v>
      </c>
    </row>
    <row r="8" spans="1:1">
      <c r="A8" s="25" t="s">
        <v>268</v>
      </c>
    </row>
    <row r="9" spans="1:1">
      <c r="A9" s="26" t="s">
        <v>269</v>
      </c>
    </row>
    <row r="10" spans="1:1">
      <c r="A10" s="27" t="s">
        <v>270</v>
      </c>
    </row>
    <row r="11" spans="1:1">
      <c r="A11" s="28" t="s">
        <v>271</v>
      </c>
    </row>
    <row r="12" spans="1:1">
      <c r="A12" s="29" t="s">
        <v>272</v>
      </c>
    </row>
    <row r="13" spans="1:1">
      <c r="A13" s="30" t="s">
        <v>273</v>
      </c>
    </row>
    <row r="14" spans="1:1">
      <c r="A14" s="31" t="s">
        <v>274</v>
      </c>
    </row>
    <row r="15" spans="1:1">
      <c r="A15" s="3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2023-03-27T15:37:32Z</dcterms:created>
  <dcterms:modified xsi:type="dcterms:W3CDTF">2023-03-27T15:37:32Z</dcterms:modified>
</cp:coreProperties>
</file>