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<sst xmlns="http://schemas.openxmlformats.org/spreadsheetml/2006/main" count="1182" uniqueCount="396">
  <si>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</si>
  <si>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</si>
  <si>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</si>
  <si>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</si>
  <si>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</si>
  <si>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</si>
  <si>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</si>
  <si>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</si>
  <si>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</si>
  <si>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</si>
  <si>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</si>
  <si>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</si>
  <si>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</si>
  <si>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</si>
  <si>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</si>
  <si>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</si>
  <si>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</si>
  <si>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</si>
  <si>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</si>
  <si>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</si>
  <si>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</si>
  <si>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</si>
  <si>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</si>
  <si>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https://www.seielect.com/Catalog/SEI-CML.PDF</t>
  </si>
  <si>
    <t>https://www.digikey.ch/de/products/detail/stackpole-electronics-inc/CML0805C0G150JT50V/10660046</t>
  </si>
  <si>
    <t>50V/5%</t>
  </si>
  <si>
    <t>C11 C25</t>
  </si>
  <si>
    <t>18p</t>
  </si>
  <si>
    <t>https://www.digikey.ch/de/products/detail/stackpole-electronics-inc/CML0805C0G180JT50V/10659995</t>
  </si>
  <si>
    <t>3</t>
  </si>
  <si>
    <t>C29 C34 C50 C51</t>
  </si>
  <si>
    <t>1n</t>
  </si>
  <si>
    <t>4</t>
  </si>
  <si>
    <t>https://www.samsungsem.com/resources/file/global/support/product_catalog/MLCC.pdf</t>
  </si>
  <si>
    <t>https://www.digikey.ch/de/products/detail/samsung-electro-mechanics/CL21B102KBANNNC/3886678</t>
  </si>
  <si>
    <t>1000 pF, 50 V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</si>
  <si>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</si>
  <si>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</si>
  <si>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</si>
  <si>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</si>
  <si>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</si>
  <si>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</si>
  <si>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 C52</t>
  </si>
  <si>
    <t>100n</t>
  </si>
  <si>
    <t>17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</si>
  <si>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</si>
  <si>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</si>
  <si>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</si>
  <si>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</si>
  <si>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</si>
  <si>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</si>
  <si>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</si>
  <si>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</si>
  <si>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</si>
  <si>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</si>
  <si>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</si>
  <si>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</si>
  <si>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</si>
  <si>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</si>
  <si>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</si>
  <si>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</si>
  <si>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C_Polarized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</si>
  <si>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</si>
  <si>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</si>
  <si>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</si>
  <si>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</si>
  <si>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</si>
  <si>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</si>
  <si>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</si>
  <si>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</si>
  <si>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</si>
  <si>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</si>
  <si>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</si>
  <si>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</si>
  <si>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</si>
  <si>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</si>
  <si>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</si>
  <si>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</si>
  <si>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</si>
  <si>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</si>
  <si>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https://mm.digikey.com/Volume0/opasdata/d220001/medias/docus/3739/B1701URO-20D000114U1930.pdf</t>
  </si>
  <si>
    <t>https://www.digikey.ch/en/products/detail/harvatek-corporation/B1701URO-20D000114U1930/16671739</t>
  </si>
  <si>
    <t>11</t>
  </si>
  <si>
    <t>D2 D6</t>
  </si>
  <si>
    <t>LED Y</t>
  </si>
  <si>
    <t>https://mm.digikey.com/Volume0/opasdata/d220001/medias/docus/3804/B1701NG--20D000314U1930.pdf</t>
  </si>
  <si>
    <t>https://www.digikey.ch/en/products/detail/harvatek-corporation/B1701NG-20D000314U1930/16671738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</si>
  <si>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</si>
  <si>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</si>
  <si>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</si>
  <si>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</si>
  <si>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</si>
  <si>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</si>
  <si>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</si>
  <si>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</si>
  <si>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</si>
  <si>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</si>
  <si>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</si>
  <si>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</si>
  <si>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</si>
  <si>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</si>
  <si>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</si>
  <si>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</si>
  <si>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</si>
  <si>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</si>
  <si>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</si>
  <si>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</si>
  <si>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https://www.digikey.ch/de/products/detail/jst-sales-america-inc/B3B-PH-SM4-TB/926832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</si>
  <si>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</si>
  <si>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</si>
  <si>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</si>
  <si>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</si>
  <si>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</si>
  <si>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</si>
  <si>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</si>
  <si>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</si>
  <si>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</si>
  <si>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</si>
  <si>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</si>
  <si>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</si>
  <si>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</si>
  <si>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</si>
  <si>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</si>
  <si>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</si>
  <si>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</si>
  <si>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</si>
  <si>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</si>
  <si>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</si>
  <si>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</si>
  <si>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</si>
  <si>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</si>
  <si>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</si>
  <si>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</si>
  <si>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</si>
  <si>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~</t>
  </si>
  <si>
    <t>19</t>
  </si>
  <si>
    <t>Screw_Terminal_01x02</t>
  </si>
  <si>
    <t>J6</t>
  </si>
  <si>
    <t>TerminalBlock_Phoenix_MKDS-1,5-2_1x02_P5.00mm_Horizontal</t>
  </si>
  <si>
    <t>https://www.phoenixcontact.com/en-us/products/printed-circuit-board-terminal-mkds-15-2-1715022?type=pdf</t>
  </si>
  <si>
    <t>https://www.digikey.ch/de/products/detail/phoenix-contact/1715022/260626</t>
  </si>
  <si>
    <t>20</t>
  </si>
  <si>
    <t>USB_A</t>
  </si>
  <si>
    <t>J10</t>
  </si>
  <si>
    <t>USB_A_Molex_67643_Horizontal</t>
  </si>
  <si>
    <t>https://www.molex.com/en-us/products/part-detail/676433910?display=pdf</t>
  </si>
  <si>
    <t>https://www.digikey.ch/de/products/detail/molex/0676433910/3598521</t>
  </si>
  <si>
    <t>21</t>
  </si>
  <si>
    <t>USB_OTG</t>
  </si>
  <si>
    <t>J9</t>
  </si>
  <si>
    <t>USB_Micro-B_Amphenol_10103594-0001LF_Horizontal</t>
  </si>
  <si>
    <t>https://cdn.amphenol-cs.com/media/wysiwyg/files/documentation/datasheet/inputoutput/io_usb_micro.pdf</t>
  </si>
  <si>
    <t>https://www.digikey.ch/de/products/detail/amphenol-cs-fci/10103594-0001LF/2350351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</si>
  <si>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</si>
  <si>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</si>
  <si>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</si>
  <si>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</si>
  <si>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</si>
  <si>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</si>
  <si>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</si>
  <si>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L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</si>
  <si>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</si>
  <si>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</si>
  <si>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</si>
  <si>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</si>
  <si>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</si>
  <si>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</si>
  <si>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</si>
  <si>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</si>
  <si>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</si>
  <si>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</si>
  <si>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</si>
  <si>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</si>
  <si>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</si>
  <si>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</si>
  <si>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</si>
  <si>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</si>
  <si>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</si>
  <si>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</si>
  <si>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</si>
  <si>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</si>
  <si>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</si>
  <si>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</si>
  <si>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</si>
  <si>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</si>
  <si>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</si>
  <si>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</si>
  <si>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</si>
  <si>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</si>
  <si>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</si>
  <si>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</si>
  <si>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</si>
  <si>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</si>
  <si>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</si>
  <si>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</si>
  <si>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</t>
  </si>
  <si>
    <t>1K</t>
  </si>
  <si>
    <t>https://www.digikey.ch/de/products/detail/stackpole-electronics-inc/RNCP0805FTD1K00/2240229</t>
  </si>
  <si>
    <t>30</t>
  </si>
  <si>
    <t>R15 R17 R21 R22 R23</t>
  </si>
  <si>
    <t>2K2</t>
  </si>
  <si>
    <t>https://www.digikey.ch/de/products/detail/stackpole-electronics-inc/RMCF0805FT2K20/1760345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</si>
  <si>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</si>
  <si>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</si>
  <si>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</si>
  <si>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</si>
  <si>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</si>
  <si>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</si>
  <si>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</si>
  <si>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</si>
  <si>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</si>
  <si>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</si>
  <si>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</si>
  <si>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</si>
  <si>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</si>
  <si>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</si>
  <si>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</si>
  <si>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</si>
  <si>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</si>
  <si>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</si>
  <si>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</si>
  <si>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</si>
  <si>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</si>
  <si>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</si>
  <si>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</si>
  <si>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</si>
  <si>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</si>
  <si>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</si>
  <si>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</si>
  <si>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</si>
  <si>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</si>
  <si>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</si>
  <si>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</si>
  <si>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</si>
  <si>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</si>
  <si>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</si>
  <si>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</si>
  <si>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</si>
  <si>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</si>
  <si>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</si>
  <si>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</si>
  <si>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</si>
  <si>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</si>
  <si>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</si>
  <si>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</si>
  <si>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</si>
  <si>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https://www.digikey.ch/en/products/detail/AP2553W6-7/AP2553W6-7DICT-ND/3882112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</si>
  <si>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</si>
  <si>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</si>
  <si>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</si>
  <si>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</si>
  <si>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</si>
  <si>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</si>
  <si>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</si>
  <si>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</si>
  <si>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</si>
  <si>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AT24CS01-STUM</t>
  </si>
  <si>
    <t>U12</t>
  </si>
  <si>
    <t>SOT-23-5</t>
  </si>
  <si>
    <t>http://ww1.microchip.com/downloads/en/DeviceDoc/Atmel-8815-SEEPROM-AT24CS01-02-Datasheet.pdf</t>
  </si>
  <si>
    <t>https://www.digikey.ch/de/products/detail/microchip-technology/AT24CS01-STUM-T/3973063</t>
  </si>
  <si>
    <t>41</t>
  </si>
  <si>
    <t>FSUSB42MUX</t>
  </si>
  <si>
    <t>U8</t>
  </si>
  <si>
    <t>TSSOP-10_3x3mm_P0.5mm</t>
  </si>
  <si>
    <t>https://www.onsemi.com/pub/Collateral/FSUSB42-D.PDF</t>
  </si>
  <si>
    <t>https://www.digikey.ch/de/products/detail/onsemi/FSUSB42MUX/2036916</t>
  </si>
  <si>
    <t>42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</si>
  <si>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</si>
  <si>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</si>
  <si>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</si>
  <si>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</si>
  <si>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</si>
  <si>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43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</si>
  <si>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</si>
  <si>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</si>
  <si>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</si>
  <si>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</si>
  <si>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</si>
  <si>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44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</si>
  <si>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</si>
  <si>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</si>
  <si>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</si>
  <si>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</si>
  <si>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</si>
  <si>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45</t>
  </si>
  <si>
    <t>TPD4EUSB30</t>
  </si>
  <si>
    <t>U11</t>
  </si>
  <si>
    <t>USON-10_2.5x1.0mm_P0.5mm</t>
  </si>
  <si>
    <t>http://www.ti.com/lit/ds/symlink/tpd2eusb30a.pdf</t>
  </si>
  <si>
    <t>https://www.digikey.ch/de/products/detail/texas-instruments/TPD4EUSB30DQAR/2503665</t>
  </si>
  <si>
    <t>46</t>
  </si>
  <si>
    <t>USB2514B_Bi</t>
  </si>
  <si>
    <t>U9</t>
  </si>
  <si>
    <t>QFN-36-1EP_6x6mm_P0.5mm_EP3.7x3.7mm</t>
  </si>
  <si>
    <t>http://ww1.microchip.com/downloads/en/DeviceDoc/00001692C.pdf</t>
  </si>
  <si>
    <t>https://www.digikey.ch/de/products/detail/microchip-technology/USB2514B-I-M2/5639468</t>
  </si>
  <si>
    <t>47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</si>
  <si>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</si>
  <si>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</si>
  <si>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</si>
  <si>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</si>
  <si>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</si>
  <si>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</si>
  <si>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48</t>
  </si>
  <si>
    <t>ABM8-272-T3</t>
  </si>
  <si>
    <t>Y2</t>
  </si>
  <si>
    <t>ABM8-272-T3_ABR</t>
  </si>
  <si>
    <t>https://abracon.com/datasheets/ABM8-272-T3.pdf</t>
  </si>
  <si>
    <t>https://www.digikey.ch/de/products/detail/abracon-llc/ABM8-272-T3/22472366</t>
  </si>
  <si>
    <t>49</t>
  </si>
  <si>
    <t>Crystal_Small</t>
  </si>
  <si>
    <t>Y1</t>
  </si>
  <si>
    <t>Crystal_SMD_5032-2Pin_5.0x3.2mm</t>
  </si>
  <si>
    <t>https://www.ctscorp.com/Files/DataSheets/Passives/FCP/Crystals/crystals-445-datasheet.pdf</t>
  </si>
  <si>
    <t>https://www.digikey.ch/en/products/detail/cts-frequency-controls/445C33D24M00000/3135787</t>
  </si>
  <si>
    <t>KiBot Bill of Materials</t>
  </si>
  <si>
    <t>Schematic:</t>
  </si>
  <si>
    <t>pedalboard-hw</t>
  </si>
  <si>
    <t>Variant:</t>
  </si>
  <si>
    <t>default</t>
  </si>
  <si>
    <t>Revision:</t>
  </si>
  <si>
    <t>4.0.1-RC</t>
  </si>
  <si>
    <t>Date:</t>
  </si>
  <si>
    <t>2024-10-16</t>
  </si>
  <si>
    <t>KiCad Version:</t>
  </si>
  <si>
    <t>8.0.6+1</t>
  </si>
  <si>
    <t>Component Groups:</t>
  </si>
  <si>
    <t>Component Count:</t>
  </si>
  <si>
    <t>138 (117 SMD/ 20 THT)</t>
  </si>
  <si>
    <t>Fitted Components:</t>
  </si>
  <si>
    <t>128 (114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</si>
  <si>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</si>
  <si>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</si>
  <si>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</si>
  <si>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</si>
  <si>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</si>
  <si>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</si>
  <si>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</si>
  <si>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</si>
  <si>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</si>
  <si>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</si>
  <si>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</si>
  <si>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</si>
  <si>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</si>
  <si>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</si>
  <si>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</si>
  <si>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</si>
  <si>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</si>
  <si>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</si>
  <si>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</si>
  <si>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</si>
  <si>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</si>
  <si>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https://www.digikey.ch/en/products/detail/jst-sales-america-inc/B3B-PH-K-S/926612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</si>
  <si>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</si>
  <si>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</si>
  <si>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</si>
  <si>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</si>
  <si>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</si>
  <si>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</si>
  <si>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</si>
  <si>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</si>
  <si>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</si>
  <si>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</si>
  <si>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</si>
  <si>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</si>
  <si>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</si>
  <si>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</si>
  <si>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</si>
  <si>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I2C Serial EEPROM, 1Kb (128x8) with Unique Serial Number, SOT-23-5</t>
  </si>
  <si>
    <t>Low-Power, Two-Port, High-Speed, USB2.0 (480Mbps) or UART Switch, MSOP-10</t>
  </si>
  <si>
    <t>15-Mbps inverting photocouple,5 kVrms, 2.7 - 5.5 Vdd, push-pull output</t>
  </si>
  <si>
    <t>4-Channel ESD Protection for Super-Speed USB 3.0 Interface, USON-10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</si>
  <si>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</si>
  <si>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</si>
  <si>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</si>
  <si>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</si>
  <si>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</si>
  <si>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</si>
  <si>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2024-12-15 21:37:18</t>
  </si>
  <si>
    <t>KiCost® v1.1.19 + KiBot v1.8.2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</si>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</sst>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1071975</xdr:colOff>
      <xdr:row>16</xdr:row>
      <xdr:rowOff>297815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2157825</xdr:colOff>
      <xdr:row>21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3900900</xdr:colOff>
      <xdr:row>17</xdr:row>
      <xdr:rowOff>488315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271875</xdr:colOff>
      <xdr:row>24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eielect.com/Catalog/SEI-CML.PDF" TargetMode="External"/><Relationship Id="rId2" Type="http://schemas.openxmlformats.org/officeDocument/2006/relationships/hyperlink" Target="https://www.seielect.com/Catalog/SEI-CML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mm.digikey.com/Volume0/opasdata/d220001/medias/docus/3739/B1701URO-20D000114U1930.pdf" TargetMode="External"/><Relationship Id="rId11" Type="http://schemas.openxmlformats.org/officeDocument/2006/relationships/hyperlink" Target="https://mm.digikey.com/Volume0/opasdata/d220001/medias/docus/3804/B1701NG--20D000314U1930.pdf" TargetMode="External"/><Relationship Id="rId12" Type="http://schemas.openxmlformats.org/officeDocument/2006/relationships/hyperlink" Target="https://www.mccsemi.com/pdf/Products/SM4001PL-SM4007PL(SOD-123FL).PDF" TargetMode="External"/><Relationship Id="rId13" Type="http://schemas.openxmlformats.org/officeDocument/2006/relationships/hyperlink" Target="https://www.littelfuse.com/~/media/electronics/datasheets/resettable_ptcs/littelfuse_ptc_1812l_datasheet.pdf.pdf" TargetMode="External"/><Relationship Id="rId14" Type="http://schemas.openxmlformats.org/officeDocument/2006/relationships/hyperlink" Target="https://www.jst-mfg.com/product/pdf/eng/ePH.pdf" TargetMode="External"/><Relationship Id="rId15" Type="http://schemas.openxmlformats.org/officeDocument/2006/relationships/hyperlink" Target="https://www.jst-mfg.com/product/pdf/eng/ePH.pdf" TargetMode="External"/><Relationship Id="rId16" Type="http://schemas.openxmlformats.org/officeDocument/2006/relationships/hyperlink" Target="https://www.cuidevices.com/product/resource/sj1-352xng.pdf" TargetMode="External"/><Relationship Id="rId17" Type="http://schemas.openxmlformats.org/officeDocument/2006/relationships/hyperlink" Target="https://www.schurter.com/en/datasheet/typ_4833.2320.pdf" TargetMode="External"/><Relationship Id="rId18" Type="http://schemas.openxmlformats.org/officeDocument/2006/relationships/hyperlink" Target="https://www.phoenixcontact.com/en-us/products/printed-circuit-board-terminal-mkds-15-2-1715022?type=pdf" TargetMode="External"/><Relationship Id="rId19" Type="http://schemas.openxmlformats.org/officeDocument/2006/relationships/hyperlink" Target="https://www.molex.com/en-us/products/part-detail/676433910?display=pdf" TargetMode="External"/><Relationship Id="rId20" Type="http://schemas.openxmlformats.org/officeDocument/2006/relationships/hyperlink" Target="https://cdn.amphenol-cs.com/media/wysiwyg/files/documentation/datasheet/inputoutput/io_usb_micro.pdf" TargetMode="External"/><Relationship Id="rId21" Type="http://schemas.openxmlformats.org/officeDocument/2006/relationships/hyperlink" Target="https://www.murata.com/products/productdata/8796738650142/ENFA0003.pdf" TargetMode="External"/><Relationship Id="rId22" Type="http://schemas.openxmlformats.org/officeDocument/2006/relationships/hyperlink" Target="https://www.bourns.com/docs/Product-Datasheets/SRN6045TA.pdf" TargetMode="External"/><Relationship Id="rId23" Type="http://schemas.openxmlformats.org/officeDocument/2006/relationships/hyperlink" Target="https://www.onsemi.com/pdf/datasheet/fds4435bz_f085-d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mcf_rmcp.pdf" TargetMode="External"/><Relationship Id="rId26" Type="http://schemas.openxmlformats.org/officeDocument/2006/relationships/hyperlink" Target="https://www.seielect.com/catalog/sei-rmcf_rmcp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ncp.pdf" TargetMode="External"/><Relationship Id="rId29" Type="http://schemas.openxmlformats.org/officeDocument/2006/relationships/hyperlink" Target="https://www.seielect.com/catalog/sei-rncp.pdf" TargetMode="External"/><Relationship Id="rId30" Type="http://schemas.openxmlformats.org/officeDocument/2006/relationships/hyperlink" Target="https://www.seielect.com/catalog/sei-rncp.pdf" TargetMode="External"/><Relationship Id="rId31" Type="http://schemas.openxmlformats.org/officeDocument/2006/relationships/hyperlink" Target="https://www.seielect.com/catalog/sei-rncp.pdf" TargetMode="External"/><Relationship Id="rId32" Type="http://schemas.openxmlformats.org/officeDocument/2006/relationships/hyperlink" Target="https://www.seielect.com/catalog/sei-rmcf_rmcp.pdf" TargetMode="External"/><Relationship Id="rId33" Type="http://schemas.openxmlformats.org/officeDocument/2006/relationships/hyperlink" Target="https://www.seielect.com/catalog/sei-rncp.pdf" TargetMode="External"/><Relationship Id="rId34" Type="http://schemas.openxmlformats.org/officeDocument/2006/relationships/hyperlink" Target="https://www.we-online.com/components/products/datasheet/482016514001.pdf" TargetMode="External"/><Relationship Id="rId35" Type="http://schemas.openxmlformats.org/officeDocument/2006/relationships/hyperlink" Target="https://www.we-online.com/components/products/datasheet/430172043816.pdf" TargetMode="External"/><Relationship Id="rId36" Type="http://schemas.openxmlformats.org/officeDocument/2006/relationships/hyperlink" Target="https://www.diodes.com/assets/Datasheets/74AHCT1G32.pdf" TargetMode="External"/><Relationship Id="rId37" Type="http://schemas.openxmlformats.org/officeDocument/2006/relationships/hyperlink" Target="https://www.diodes.com/assets/Datasheets/AP255x.pdf" TargetMode="External"/><Relationship Id="rId38" Type="http://schemas.openxmlformats.org/officeDocument/2006/relationships/hyperlink" Target="https://www.diodes.com/assets/Datasheets/AP64501.pdf" TargetMode="External"/><Relationship Id="rId39" Type="http://schemas.openxmlformats.org/officeDocument/2006/relationships/hyperlink" Target="http://ww1.microchip.com/downloads/en/DeviceDoc/Atmel-8815-SEEPROM-AT24CS01-02-Datasheet.pdf" TargetMode="External"/><Relationship Id="rId40" Type="http://schemas.openxmlformats.org/officeDocument/2006/relationships/hyperlink" Target="https://www.onsemi.com/pub/Collateral/FSUSB42-D.PDF" TargetMode="External"/><Relationship Id="rId41" Type="http://schemas.openxmlformats.org/officeDocument/2006/relationships/hyperlink" Target="https://www.diodes.com/assets/Datasheets/AZ1117I.pdf" TargetMode="External"/><Relationship Id="rId42" Type="http://schemas.openxmlformats.org/officeDocument/2006/relationships/hyperlink" Target="https://datasheets.raspberrypi.com/rp2040/rp2040-datasheet.pdf" TargetMode="External"/><Relationship Id="rId43" Type="http://schemas.openxmlformats.org/officeDocument/2006/relationships/hyperlink" Target="https://toshiba.semicon-storage.com/info/docget.jsp?did=28819&amp;prodName=TLP2761" TargetMode="External"/><Relationship Id="rId44" Type="http://schemas.openxmlformats.org/officeDocument/2006/relationships/hyperlink" Target="http://www.ti.com/lit/ds/symlink/tpd2eusb30a.pdf" TargetMode="External"/><Relationship Id="rId45" Type="http://schemas.openxmlformats.org/officeDocument/2006/relationships/hyperlink" Target="http://ww1.microchip.com/downloads/en/DeviceDoc/00001692C.pdf" TargetMode="External"/><Relationship Id="rId46" Type="http://schemas.openxmlformats.org/officeDocument/2006/relationships/hyperlink" Target="https://www.winbond.com/resource-files/w25q128jv%20revf%2003272018%20plus.pdf" TargetMode="External"/><Relationship Id="rId47" Type="http://schemas.openxmlformats.org/officeDocument/2006/relationships/hyperlink" Target="https://abracon.com/datasheets/ABM8-272-T3.pdf" TargetMode="External"/><Relationship Id="rId48" Type="http://schemas.openxmlformats.org/officeDocument/2006/relationships/hyperlink" Target="https://www.ctscorp.com/Files/DataSheets/Passives/FCP/Crystals/crystals-445-datasheet.pdf" TargetMode="External"/><Relationship Id="rId49" Type="http://schemas.openxmlformats.org/officeDocument/2006/relationships/drawing" Target="../drawings/drawing3.xml"/><Relationship Id="rId50" Type="http://schemas.openxmlformats.org/officeDocument/2006/relationships/vmlDrawing" Target="../drawings/vmlDrawing1.vml"/><Relationship Id="rId51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316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317</v>
      </c>
      <c r="D2" s="3" t="s">
        <v>318</v>
      </c>
      <c r="E2" s="2" t="s">
        <v>327</v>
      </c>
      <c r="F2" s="3">
        <v>55</v>
      </c>
    </row>
    <row r="3" spans="1:15">
      <c r="C3" s="2" t="s">
        <v>319</v>
      </c>
      <c r="D3" s="3" t="s">
        <v>320</v>
      </c>
      <c r="E3" s="2" t="s">
        <v>328</v>
      </c>
      <c r="F3" s="3" t="s">
        <v>329</v>
      </c>
    </row>
    <row r="4" spans="1:15">
      <c r="C4" s="2" t="s">
        <v>321</v>
      </c>
      <c r="D4" s="3" t="s">
        <v>322</v>
      </c>
      <c r="E4" s="2" t="s">
        <v>330</v>
      </c>
      <c r="F4" s="3" t="s">
        <v>331</v>
      </c>
    </row>
    <row r="5" spans="1:15">
      <c r="C5" s="2" t="s">
        <v>323</v>
      </c>
      <c r="D5" s="3" t="s">
        <v>324</v>
      </c>
      <c r="E5" s="2" t="s">
        <v>332</v>
      </c>
      <c r="F5" s="3">
        <v>1</v>
      </c>
    </row>
    <row r="6" spans="1:15">
      <c r="C6" s="2" t="s">
        <v>325</v>
      </c>
      <c r="D6" s="3" t="s">
        <v>326</v>
      </c>
      <c r="E6" s="2" t="s">
        <v>333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28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29</v>
      </c>
      <c r="B11" s="6" t="s">
        <v>16</v>
      </c>
      <c r="C11" s="7" t="s">
        <v>17</v>
      </c>
      <c r="D11" s="7" t="s">
        <v>30</v>
      </c>
      <c r="E11" s="7" t="s">
        <v>31</v>
      </c>
      <c r="F11" s="7" t="s">
        <v>20</v>
      </c>
      <c r="G11" s="5" t="s">
        <v>32</v>
      </c>
      <c r="H11" s="5" t="s">
        <v>22</v>
      </c>
      <c r="I11" s="7" t="s">
        <v>33</v>
      </c>
      <c r="J11" s="8" t="s">
        <v>34</v>
      </c>
      <c r="K11" s="8" t="s">
        <v>35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32</v>
      </c>
      <c r="B12" s="10" t="s">
        <v>16</v>
      </c>
      <c r="C12" s="11" t="s">
        <v>17</v>
      </c>
      <c r="D12" s="11" t="s">
        <v>36</v>
      </c>
      <c r="E12" s="11" t="s">
        <v>37</v>
      </c>
      <c r="F12" s="11" t="s">
        <v>20</v>
      </c>
      <c r="G12" s="9" t="s">
        <v>15</v>
      </c>
      <c r="H12" s="9" t="s">
        <v>22</v>
      </c>
      <c r="I12" s="11" t="s">
        <v>38</v>
      </c>
      <c r="J12" s="12" t="s">
        <v>39</v>
      </c>
      <c r="K12" s="12" t="s">
        <v>40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41</v>
      </c>
      <c r="B13" s="6" t="s">
        <v>16</v>
      </c>
      <c r="C13" s="7" t="s">
        <v>17</v>
      </c>
      <c r="D13" s="7" t="s">
        <v>42</v>
      </c>
      <c r="E13" s="7" t="s">
        <v>43</v>
      </c>
      <c r="F13" s="7" t="s">
        <v>20</v>
      </c>
      <c r="G13" s="5" t="s">
        <v>44</v>
      </c>
      <c r="H13" s="5" t="s">
        <v>22</v>
      </c>
      <c r="I13" s="7" t="s">
        <v>33</v>
      </c>
      <c r="J13" s="8" t="s">
        <v>45</v>
      </c>
      <c r="K13" s="8" t="s">
        <v>46</v>
      </c>
      <c r="L13" s="8" t="s">
        <v>47</v>
      </c>
      <c r="M13" s="8" t="s">
        <v>48</v>
      </c>
      <c r="N13" s="6" t="s">
        <v>16</v>
      </c>
      <c r="O13" s="6" t="s">
        <v>16</v>
      </c>
    </row>
    <row r="14" spans="1:15" ht="30" customHeight="1">
      <c r="A14" s="9" t="s">
        <v>49</v>
      </c>
      <c r="B14" s="10" t="s">
        <v>16</v>
      </c>
      <c r="C14" s="11" t="s">
        <v>17</v>
      </c>
      <c r="D14" s="11" t="s">
        <v>50</v>
      </c>
      <c r="E14" s="11" t="s">
        <v>51</v>
      </c>
      <c r="F14" s="11" t="s">
        <v>20</v>
      </c>
      <c r="G14" s="9" t="s">
        <v>21</v>
      </c>
      <c r="H14" s="9" t="s">
        <v>22</v>
      </c>
      <c r="I14" s="11" t="s">
        <v>33</v>
      </c>
      <c r="J14" s="12" t="s">
        <v>52</v>
      </c>
      <c r="K14" s="12" t="s">
        <v>53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54</v>
      </c>
      <c r="B15" s="6" t="s">
        <v>16</v>
      </c>
      <c r="C15" s="7" t="s">
        <v>17</v>
      </c>
      <c r="D15" s="7" t="s">
        <v>55</v>
      </c>
      <c r="E15" s="7" t="s">
        <v>56</v>
      </c>
      <c r="F15" s="7" t="s">
        <v>20</v>
      </c>
      <c r="G15" s="5" t="s">
        <v>57</v>
      </c>
      <c r="H15" s="5" t="s">
        <v>22</v>
      </c>
      <c r="I15" s="7" t="s">
        <v>33</v>
      </c>
      <c r="J15" s="8" t="s">
        <v>58</v>
      </c>
      <c r="K15" s="8" t="s">
        <v>59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60</v>
      </c>
      <c r="B16" s="10" t="s">
        <v>16</v>
      </c>
      <c r="C16" s="11" t="s">
        <v>61</v>
      </c>
      <c r="D16" s="11" t="s">
        <v>62</v>
      </c>
      <c r="E16" s="11" t="s">
        <v>63</v>
      </c>
      <c r="F16" s="11" t="s">
        <v>64</v>
      </c>
      <c r="G16" s="9" t="s">
        <v>21</v>
      </c>
      <c r="H16" s="9" t="s">
        <v>22</v>
      </c>
      <c r="I16" s="11" t="s">
        <v>65</v>
      </c>
      <c r="J16" s="12" t="s">
        <v>66</v>
      </c>
      <c r="K16" s="12" t="s">
        <v>67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68</v>
      </c>
      <c r="B17" s="6" t="s">
        <v>16</v>
      </c>
      <c r="C17" s="7" t="s">
        <v>69</v>
      </c>
      <c r="D17" s="7" t="s">
        <v>70</v>
      </c>
      <c r="E17" s="7" t="s">
        <v>69</v>
      </c>
      <c r="F17" s="7" t="s">
        <v>71</v>
      </c>
      <c r="G17" s="5" t="s">
        <v>15</v>
      </c>
      <c r="H17" s="5" t="s">
        <v>22</v>
      </c>
      <c r="I17" s="7" t="s">
        <v>72</v>
      </c>
      <c r="J17" s="8" t="s">
        <v>73</v>
      </c>
      <c r="K17" s="8" t="s">
        <v>74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 ht="30" customHeight="1">
      <c r="A18" s="9" t="s">
        <v>75</v>
      </c>
      <c r="B18" s="10" t="s">
        <v>16</v>
      </c>
      <c r="C18" s="11" t="s">
        <v>76</v>
      </c>
      <c r="D18" s="11" t="s">
        <v>77</v>
      </c>
      <c r="E18" s="11" t="s">
        <v>78</v>
      </c>
      <c r="F18" s="11" t="s">
        <v>79</v>
      </c>
      <c r="G18" s="9" t="s">
        <v>15</v>
      </c>
      <c r="H18" s="9" t="s">
        <v>22</v>
      </c>
      <c r="I18" s="11" t="s">
        <v>80</v>
      </c>
      <c r="J18" s="12" t="s">
        <v>81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 ht="30" customHeight="1">
      <c r="A19" s="5" t="s">
        <v>82</v>
      </c>
      <c r="B19" s="6" t="s">
        <v>16</v>
      </c>
      <c r="C19" s="7" t="s">
        <v>76</v>
      </c>
      <c r="D19" s="7" t="s">
        <v>83</v>
      </c>
      <c r="E19" s="7" t="s">
        <v>84</v>
      </c>
      <c r="F19" s="7" t="s">
        <v>79</v>
      </c>
      <c r="G19" s="5" t="s">
        <v>21</v>
      </c>
      <c r="H19" s="5" t="s">
        <v>22</v>
      </c>
      <c r="I19" s="7" t="s">
        <v>85</v>
      </c>
      <c r="J19" s="8" t="s">
        <v>86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87</v>
      </c>
      <c r="B20" s="10" t="s">
        <v>16</v>
      </c>
      <c r="C20" s="11" t="s">
        <v>88</v>
      </c>
      <c r="D20" s="11" t="s">
        <v>89</v>
      </c>
      <c r="E20" s="11" t="s">
        <v>90</v>
      </c>
      <c r="F20" s="11" t="s">
        <v>91</v>
      </c>
      <c r="G20" s="9" t="s">
        <v>15</v>
      </c>
      <c r="H20" s="9" t="s">
        <v>22</v>
      </c>
      <c r="I20" s="11" t="s">
        <v>92</v>
      </c>
      <c r="J20" s="12" t="s">
        <v>93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94</v>
      </c>
      <c r="B21" s="6" t="s">
        <v>16</v>
      </c>
      <c r="C21" s="7" t="s">
        <v>95</v>
      </c>
      <c r="D21" s="7" t="s">
        <v>96</v>
      </c>
      <c r="E21" s="7" t="s">
        <v>97</v>
      </c>
      <c r="F21" s="7" t="s">
        <v>98</v>
      </c>
      <c r="G21" s="5" t="s">
        <v>15</v>
      </c>
      <c r="H21" s="5" t="s">
        <v>22</v>
      </c>
      <c r="I21" s="7" t="s">
        <v>99</v>
      </c>
      <c r="J21" s="8" t="s">
        <v>100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101</v>
      </c>
      <c r="B22" s="10" t="s">
        <v>16</v>
      </c>
      <c r="C22" s="11" t="s">
        <v>102</v>
      </c>
      <c r="D22" s="11" t="s">
        <v>103</v>
      </c>
      <c r="E22" s="11" t="s">
        <v>104</v>
      </c>
      <c r="F22" s="11" t="s">
        <v>105</v>
      </c>
      <c r="G22" s="9" t="s">
        <v>15</v>
      </c>
      <c r="H22" s="9" t="s">
        <v>22</v>
      </c>
      <c r="I22" s="11" t="s">
        <v>106</v>
      </c>
      <c r="J22" s="12" t="s">
        <v>107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108</v>
      </c>
      <c r="B23" s="6" t="s">
        <v>16</v>
      </c>
      <c r="C23" s="7" t="s">
        <v>109</v>
      </c>
      <c r="D23" s="7" t="s">
        <v>110</v>
      </c>
      <c r="E23" s="7" t="s">
        <v>111</v>
      </c>
      <c r="F23" s="7" t="s">
        <v>112</v>
      </c>
      <c r="G23" s="5" t="s">
        <v>15</v>
      </c>
      <c r="H23" s="5" t="s">
        <v>22</v>
      </c>
      <c r="I23" s="7" t="s">
        <v>106</v>
      </c>
      <c r="J23" s="8" t="s">
        <v>113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114</v>
      </c>
      <c r="B24" s="10" t="s">
        <v>16</v>
      </c>
      <c r="C24" s="11" t="s">
        <v>115</v>
      </c>
      <c r="D24" s="11" t="s">
        <v>116</v>
      </c>
      <c r="E24" s="11" t="s">
        <v>117</v>
      </c>
      <c r="F24" s="11" t="s">
        <v>118</v>
      </c>
      <c r="G24" s="9" t="s">
        <v>21</v>
      </c>
      <c r="H24" s="9" t="s">
        <v>22</v>
      </c>
      <c r="I24" s="11" t="s">
        <v>119</v>
      </c>
      <c r="J24" s="12" t="s">
        <v>120</v>
      </c>
      <c r="K24" s="12" t="s">
        <v>121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44</v>
      </c>
      <c r="B25" s="6" t="s">
        <v>16</v>
      </c>
      <c r="C25" s="7" t="s">
        <v>122</v>
      </c>
      <c r="D25" s="7" t="s">
        <v>123</v>
      </c>
      <c r="E25" s="7" t="s">
        <v>124</v>
      </c>
      <c r="F25" s="7" t="s">
        <v>125</v>
      </c>
      <c r="G25" s="5" t="s">
        <v>49</v>
      </c>
      <c r="H25" s="5" t="s">
        <v>22</v>
      </c>
      <c r="I25" s="7" t="s">
        <v>126</v>
      </c>
      <c r="J25" s="8" t="s">
        <v>127</v>
      </c>
      <c r="K25" s="8" t="s">
        <v>128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129</v>
      </c>
      <c r="B26" s="10" t="s">
        <v>16</v>
      </c>
      <c r="C26" s="11" t="s">
        <v>130</v>
      </c>
      <c r="D26" s="11" t="s">
        <v>131</v>
      </c>
      <c r="E26" s="11" t="s">
        <v>132</v>
      </c>
      <c r="F26" s="11" t="s">
        <v>133</v>
      </c>
      <c r="G26" s="9" t="s">
        <v>15</v>
      </c>
      <c r="H26" s="9" t="s">
        <v>22</v>
      </c>
      <c r="I26" s="10" t="s">
        <v>134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135</v>
      </c>
      <c r="B27" s="6" t="s">
        <v>16</v>
      </c>
      <c r="C27" s="7" t="s">
        <v>136</v>
      </c>
      <c r="D27" s="7" t="s">
        <v>137</v>
      </c>
      <c r="E27" s="7" t="s">
        <v>136</v>
      </c>
      <c r="F27" s="7" t="s">
        <v>138</v>
      </c>
      <c r="G27" s="5" t="s">
        <v>15</v>
      </c>
      <c r="H27" s="5" t="s">
        <v>22</v>
      </c>
      <c r="I27" s="7" t="s">
        <v>139</v>
      </c>
      <c r="J27" s="8" t="s">
        <v>140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 ht="30" customHeight="1">
      <c r="A28" s="9" t="s">
        <v>141</v>
      </c>
      <c r="B28" s="10" t="s">
        <v>16</v>
      </c>
      <c r="C28" s="11" t="s">
        <v>142</v>
      </c>
      <c r="D28" s="11" t="s">
        <v>143</v>
      </c>
      <c r="E28" s="11" t="s">
        <v>142</v>
      </c>
      <c r="F28" s="11" t="s">
        <v>144</v>
      </c>
      <c r="G28" s="9" t="s">
        <v>15</v>
      </c>
      <c r="H28" s="9" t="s">
        <v>22</v>
      </c>
      <c r="I28" s="11" t="s">
        <v>145</v>
      </c>
      <c r="J28" s="12" t="s">
        <v>146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 ht="30" customHeight="1">
      <c r="A29" s="5" t="s">
        <v>147</v>
      </c>
      <c r="B29" s="6" t="s">
        <v>16</v>
      </c>
      <c r="C29" s="7" t="s">
        <v>148</v>
      </c>
      <c r="D29" s="7" t="s">
        <v>149</v>
      </c>
      <c r="E29" s="7" t="s">
        <v>148</v>
      </c>
      <c r="F29" s="7" t="s">
        <v>150</v>
      </c>
      <c r="G29" s="5" t="s">
        <v>15</v>
      </c>
      <c r="H29" s="5" t="s">
        <v>22</v>
      </c>
      <c r="I29" s="7" t="s">
        <v>151</v>
      </c>
      <c r="J29" s="8" t="s">
        <v>152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57</v>
      </c>
      <c r="B30" s="10" t="s">
        <v>16</v>
      </c>
      <c r="C30" s="11" t="s">
        <v>153</v>
      </c>
      <c r="D30" s="11" t="s">
        <v>154</v>
      </c>
      <c r="E30" s="11" t="s">
        <v>155</v>
      </c>
      <c r="F30" s="11" t="s">
        <v>156</v>
      </c>
      <c r="G30" s="9" t="s">
        <v>32</v>
      </c>
      <c r="H30" s="9" t="s">
        <v>22</v>
      </c>
      <c r="I30" s="11" t="s">
        <v>157</v>
      </c>
      <c r="J30" s="12" t="s">
        <v>158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159</v>
      </c>
      <c r="B31" s="6" t="s">
        <v>16</v>
      </c>
      <c r="C31" s="7" t="s">
        <v>160</v>
      </c>
      <c r="D31" s="7" t="s">
        <v>161</v>
      </c>
      <c r="E31" s="7" t="s">
        <v>162</v>
      </c>
      <c r="F31" s="7" t="s">
        <v>163</v>
      </c>
      <c r="G31" s="5" t="s">
        <v>15</v>
      </c>
      <c r="H31" s="5" t="s">
        <v>22</v>
      </c>
      <c r="I31" s="7" t="s">
        <v>164</v>
      </c>
      <c r="J31" s="8" t="s">
        <v>165</v>
      </c>
      <c r="K31" s="8" t="s">
        <v>166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167</v>
      </c>
      <c r="B32" s="10" t="s">
        <v>16</v>
      </c>
      <c r="C32" s="11" t="s">
        <v>168</v>
      </c>
      <c r="D32" s="11" t="s">
        <v>169</v>
      </c>
      <c r="E32" s="11" t="s">
        <v>168</v>
      </c>
      <c r="F32" s="11" t="s">
        <v>170</v>
      </c>
      <c r="G32" s="9" t="s">
        <v>15</v>
      </c>
      <c r="H32" s="9" t="s">
        <v>22</v>
      </c>
      <c r="I32" s="11" t="s">
        <v>171</v>
      </c>
      <c r="J32" s="12" t="s">
        <v>172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173</v>
      </c>
      <c r="B33" s="6" t="s">
        <v>16</v>
      </c>
      <c r="C33" s="7" t="s">
        <v>174</v>
      </c>
      <c r="D33" s="7" t="s">
        <v>175</v>
      </c>
      <c r="E33" s="7" t="s">
        <v>176</v>
      </c>
      <c r="F33" s="7" t="s">
        <v>177</v>
      </c>
      <c r="G33" s="5" t="s">
        <v>21</v>
      </c>
      <c r="H33" s="5" t="s">
        <v>22</v>
      </c>
      <c r="I33" s="7" t="s">
        <v>178</v>
      </c>
      <c r="J33" s="8" t="s">
        <v>179</v>
      </c>
      <c r="K33" s="8" t="s">
        <v>180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181</v>
      </c>
      <c r="B34" s="10" t="s">
        <v>16</v>
      </c>
      <c r="C34" s="11" t="s">
        <v>174</v>
      </c>
      <c r="D34" s="11" t="s">
        <v>182</v>
      </c>
      <c r="E34" s="11" t="s">
        <v>183</v>
      </c>
      <c r="F34" s="11" t="s">
        <v>177</v>
      </c>
      <c r="G34" s="9" t="s">
        <v>21</v>
      </c>
      <c r="H34" s="9" t="s">
        <v>22</v>
      </c>
      <c r="I34" s="11" t="s">
        <v>184</v>
      </c>
      <c r="J34" s="12" t="s">
        <v>185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186</v>
      </c>
      <c r="B35" s="6" t="s">
        <v>16</v>
      </c>
      <c r="C35" s="7" t="s">
        <v>174</v>
      </c>
      <c r="D35" s="7" t="s">
        <v>187</v>
      </c>
      <c r="E35" s="7" t="s">
        <v>188</v>
      </c>
      <c r="F35" s="7" t="s">
        <v>177</v>
      </c>
      <c r="G35" s="5" t="s">
        <v>15</v>
      </c>
      <c r="H35" s="5" t="s">
        <v>22</v>
      </c>
      <c r="I35" s="7" t="s">
        <v>184</v>
      </c>
      <c r="J35" s="8" t="s">
        <v>189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190</v>
      </c>
      <c r="B36" s="10" t="s">
        <v>16</v>
      </c>
      <c r="C36" s="11" t="s">
        <v>174</v>
      </c>
      <c r="D36" s="11" t="s">
        <v>191</v>
      </c>
      <c r="E36" s="11" t="s">
        <v>192</v>
      </c>
      <c r="F36" s="11" t="s">
        <v>177</v>
      </c>
      <c r="G36" s="9" t="s">
        <v>29</v>
      </c>
      <c r="H36" s="9" t="s">
        <v>22</v>
      </c>
      <c r="I36" s="11" t="s">
        <v>184</v>
      </c>
      <c r="J36" s="12" t="s">
        <v>193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30" customHeight="1">
      <c r="A37" s="5" t="s">
        <v>194</v>
      </c>
      <c r="B37" s="6" t="s">
        <v>16</v>
      </c>
      <c r="C37" s="7" t="s">
        <v>174</v>
      </c>
      <c r="D37" s="7" t="s">
        <v>195</v>
      </c>
      <c r="E37" s="7" t="s">
        <v>196</v>
      </c>
      <c r="F37" s="7" t="s">
        <v>177</v>
      </c>
      <c r="G37" s="5" t="s">
        <v>41</v>
      </c>
      <c r="H37" s="5" t="s">
        <v>22</v>
      </c>
      <c r="I37" s="7" t="s">
        <v>178</v>
      </c>
      <c r="J37" s="8" t="s">
        <v>197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30" customHeight="1">
      <c r="A38" s="9" t="s">
        <v>198</v>
      </c>
      <c r="B38" s="10" t="s">
        <v>16</v>
      </c>
      <c r="C38" s="11" t="s">
        <v>174</v>
      </c>
      <c r="D38" s="11" t="s">
        <v>199</v>
      </c>
      <c r="E38" s="11" t="s">
        <v>200</v>
      </c>
      <c r="F38" s="11" t="s">
        <v>177</v>
      </c>
      <c r="G38" s="9" t="s">
        <v>41</v>
      </c>
      <c r="H38" s="9" t="s">
        <v>22</v>
      </c>
      <c r="I38" s="11" t="s">
        <v>178</v>
      </c>
      <c r="J38" s="12" t="s">
        <v>201</v>
      </c>
      <c r="K38" s="12" t="s">
        <v>202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203</v>
      </c>
      <c r="B39" s="6" t="s">
        <v>16</v>
      </c>
      <c r="C39" s="7" t="s">
        <v>174</v>
      </c>
      <c r="D39" s="7" t="s">
        <v>204</v>
      </c>
      <c r="E39" s="7" t="s">
        <v>205</v>
      </c>
      <c r="F39" s="7" t="s">
        <v>177</v>
      </c>
      <c r="G39" s="5" t="s">
        <v>21</v>
      </c>
      <c r="H39" s="5" t="s">
        <v>22</v>
      </c>
      <c r="I39" s="7" t="s">
        <v>178</v>
      </c>
      <c r="J39" s="8" t="s">
        <v>206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207</v>
      </c>
      <c r="B40" s="10" t="s">
        <v>16</v>
      </c>
      <c r="C40" s="11" t="s">
        <v>174</v>
      </c>
      <c r="D40" s="11" t="s">
        <v>208</v>
      </c>
      <c r="E40" s="11" t="s">
        <v>209</v>
      </c>
      <c r="F40" s="11" t="s">
        <v>177</v>
      </c>
      <c r="G40" s="9" t="s">
        <v>21</v>
      </c>
      <c r="H40" s="9" t="s">
        <v>22</v>
      </c>
      <c r="I40" s="11" t="s">
        <v>178</v>
      </c>
      <c r="J40" s="12" t="s">
        <v>197</v>
      </c>
      <c r="K40" s="12" t="s">
        <v>210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211</v>
      </c>
      <c r="B41" s="6" t="s">
        <v>16</v>
      </c>
      <c r="C41" s="7" t="s">
        <v>174</v>
      </c>
      <c r="D41" s="7" t="s">
        <v>212</v>
      </c>
      <c r="E41" s="7" t="s">
        <v>213</v>
      </c>
      <c r="F41" s="7" t="s">
        <v>177</v>
      </c>
      <c r="G41" s="5" t="s">
        <v>15</v>
      </c>
      <c r="H41" s="5" t="s">
        <v>22</v>
      </c>
      <c r="I41" s="7" t="s">
        <v>184</v>
      </c>
      <c r="J41" s="8" t="s">
        <v>214</v>
      </c>
      <c r="K41" s="8" t="s">
        <v>215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216</v>
      </c>
      <c r="B42" s="10" t="s">
        <v>16</v>
      </c>
      <c r="C42" s="11" t="s">
        <v>174</v>
      </c>
      <c r="D42" s="11" t="s">
        <v>217</v>
      </c>
      <c r="E42" s="11" t="s">
        <v>218</v>
      </c>
      <c r="F42" s="11" t="s">
        <v>177</v>
      </c>
      <c r="G42" s="9" t="s">
        <v>41</v>
      </c>
      <c r="H42" s="9" t="s">
        <v>22</v>
      </c>
      <c r="I42" s="11" t="s">
        <v>178</v>
      </c>
      <c r="J42" s="12" t="s">
        <v>197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219</v>
      </c>
      <c r="B43" s="6" t="s">
        <v>16</v>
      </c>
      <c r="C43" s="7" t="s">
        <v>220</v>
      </c>
      <c r="D43" s="7" t="s">
        <v>221</v>
      </c>
      <c r="E43" s="7" t="s">
        <v>222</v>
      </c>
      <c r="F43" s="7" t="s">
        <v>223</v>
      </c>
      <c r="G43" s="5" t="s">
        <v>21</v>
      </c>
      <c r="H43" s="5" t="s">
        <v>22</v>
      </c>
      <c r="I43" s="7" t="s">
        <v>224</v>
      </c>
      <c r="J43" s="8" t="s">
        <v>225</v>
      </c>
      <c r="K43" s="8" t="s">
        <v>226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227</v>
      </c>
      <c r="B44" s="10" t="s">
        <v>16</v>
      </c>
      <c r="C44" s="11" t="s">
        <v>228</v>
      </c>
      <c r="D44" s="11" t="s">
        <v>229</v>
      </c>
      <c r="E44" s="11" t="s">
        <v>230</v>
      </c>
      <c r="F44" s="11" t="s">
        <v>231</v>
      </c>
      <c r="G44" s="9" t="s">
        <v>49</v>
      </c>
      <c r="H44" s="9" t="s">
        <v>22</v>
      </c>
      <c r="I44" s="11" t="s">
        <v>232</v>
      </c>
      <c r="J44" s="12" t="s">
        <v>233</v>
      </c>
      <c r="K44" s="12" t="s">
        <v>234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235</v>
      </c>
      <c r="B45" s="6" t="s">
        <v>16</v>
      </c>
      <c r="C45" s="7" t="s">
        <v>236</v>
      </c>
      <c r="D45" s="7" t="s">
        <v>237</v>
      </c>
      <c r="E45" s="7" t="s">
        <v>236</v>
      </c>
      <c r="F45" s="7" t="s">
        <v>238</v>
      </c>
      <c r="G45" s="5" t="s">
        <v>21</v>
      </c>
      <c r="H45" s="5" t="s">
        <v>22</v>
      </c>
      <c r="I45" s="7" t="s">
        <v>239</v>
      </c>
      <c r="J45" s="8" t="s">
        <v>240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 ht="30" customHeight="1">
      <c r="A46" s="9" t="s">
        <v>241</v>
      </c>
      <c r="B46" s="10" t="s">
        <v>16</v>
      </c>
      <c r="C46" s="11" t="s">
        <v>242</v>
      </c>
      <c r="D46" s="11" t="s">
        <v>243</v>
      </c>
      <c r="E46" s="11" t="s">
        <v>242</v>
      </c>
      <c r="F46" s="11" t="s">
        <v>244</v>
      </c>
      <c r="G46" s="9" t="s">
        <v>15</v>
      </c>
      <c r="H46" s="9" t="s">
        <v>22</v>
      </c>
      <c r="I46" s="11" t="s">
        <v>245</v>
      </c>
      <c r="J46" s="12" t="s">
        <v>246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247</v>
      </c>
    </row>
    <row r="47" spans="1:15" ht="45" customHeight="1">
      <c r="A47" s="5" t="s">
        <v>248</v>
      </c>
      <c r="B47" s="6" t="s">
        <v>16</v>
      </c>
      <c r="C47" s="7" t="s">
        <v>249</v>
      </c>
      <c r="D47" s="7" t="s">
        <v>250</v>
      </c>
      <c r="E47" s="7" t="s">
        <v>251</v>
      </c>
      <c r="F47" s="7" t="s">
        <v>252</v>
      </c>
      <c r="G47" s="5" t="s">
        <v>15</v>
      </c>
      <c r="H47" s="5" t="s">
        <v>22</v>
      </c>
      <c r="I47" s="7" t="s">
        <v>253</v>
      </c>
      <c r="J47" s="8" t="s">
        <v>254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 ht="30" customHeight="1">
      <c r="A48" s="9" t="s">
        <v>255</v>
      </c>
      <c r="B48" s="10" t="s">
        <v>16</v>
      </c>
      <c r="C48" s="11" t="s">
        <v>256</v>
      </c>
      <c r="D48" s="11" t="s">
        <v>257</v>
      </c>
      <c r="E48" s="11" t="s">
        <v>256</v>
      </c>
      <c r="F48" s="11" t="s">
        <v>258</v>
      </c>
      <c r="G48" s="9" t="s">
        <v>15</v>
      </c>
      <c r="H48" s="9" t="s">
        <v>22</v>
      </c>
      <c r="I48" s="11" t="s">
        <v>259</v>
      </c>
      <c r="J48" s="12" t="s">
        <v>260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 ht="30" customHeight="1">
      <c r="A49" s="5" t="s">
        <v>261</v>
      </c>
      <c r="B49" s="6" t="s">
        <v>16</v>
      </c>
      <c r="C49" s="7" t="s">
        <v>262</v>
      </c>
      <c r="D49" s="7" t="s">
        <v>263</v>
      </c>
      <c r="E49" s="7" t="s">
        <v>262</v>
      </c>
      <c r="F49" s="7" t="s">
        <v>264</v>
      </c>
      <c r="G49" s="5" t="s">
        <v>15</v>
      </c>
      <c r="H49" s="5" t="s">
        <v>22</v>
      </c>
      <c r="I49" s="7" t="s">
        <v>265</v>
      </c>
      <c r="J49" s="8" t="s">
        <v>266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267</v>
      </c>
      <c r="B50" s="10" t="s">
        <v>16</v>
      </c>
      <c r="C50" s="11" t="s">
        <v>268</v>
      </c>
      <c r="D50" s="11" t="s">
        <v>269</v>
      </c>
      <c r="E50" s="11" t="s">
        <v>268</v>
      </c>
      <c r="F50" s="11" t="s">
        <v>270</v>
      </c>
      <c r="G50" s="9" t="s">
        <v>15</v>
      </c>
      <c r="H50" s="9" t="s">
        <v>22</v>
      </c>
      <c r="I50" s="11" t="s">
        <v>271</v>
      </c>
      <c r="J50" s="12" t="s">
        <v>272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273</v>
      </c>
      <c r="B51" s="6" t="s">
        <v>16</v>
      </c>
      <c r="C51" s="7" t="s">
        <v>274</v>
      </c>
      <c r="D51" s="7" t="s">
        <v>275</v>
      </c>
      <c r="E51" s="7" t="s">
        <v>274</v>
      </c>
      <c r="F51" s="7" t="s">
        <v>276</v>
      </c>
      <c r="G51" s="5" t="s">
        <v>15</v>
      </c>
      <c r="H51" s="5" t="s">
        <v>22</v>
      </c>
      <c r="I51" s="7" t="s">
        <v>277</v>
      </c>
      <c r="J51" s="8" t="s">
        <v>278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279</v>
      </c>
      <c r="B52" s="10" t="s">
        <v>16</v>
      </c>
      <c r="C52" s="11" t="s">
        <v>280</v>
      </c>
      <c r="D52" s="11" t="s">
        <v>281</v>
      </c>
      <c r="E52" s="11" t="s">
        <v>280</v>
      </c>
      <c r="F52" s="11" t="s">
        <v>282</v>
      </c>
      <c r="G52" s="9" t="s">
        <v>15</v>
      </c>
      <c r="H52" s="9" t="s">
        <v>22</v>
      </c>
      <c r="I52" s="11" t="s">
        <v>283</v>
      </c>
      <c r="J52" s="12" t="s">
        <v>284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 ht="30" customHeight="1">
      <c r="A53" s="5" t="s">
        <v>285</v>
      </c>
      <c r="B53" s="6" t="s">
        <v>16</v>
      </c>
      <c r="C53" s="7" t="s">
        <v>286</v>
      </c>
      <c r="D53" s="7" t="s">
        <v>287</v>
      </c>
      <c r="E53" s="7" t="s">
        <v>286</v>
      </c>
      <c r="F53" s="7" t="s">
        <v>288</v>
      </c>
      <c r="G53" s="5" t="s">
        <v>15</v>
      </c>
      <c r="H53" s="5" t="s">
        <v>22</v>
      </c>
      <c r="I53" s="7" t="s">
        <v>289</v>
      </c>
      <c r="J53" s="8" t="s">
        <v>290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291</v>
      </c>
      <c r="B54" s="10" t="s">
        <v>16</v>
      </c>
      <c r="C54" s="11" t="s">
        <v>292</v>
      </c>
      <c r="D54" s="11" t="s">
        <v>293</v>
      </c>
      <c r="E54" s="11" t="s">
        <v>292</v>
      </c>
      <c r="F54" s="11" t="s">
        <v>294</v>
      </c>
      <c r="G54" s="9" t="s">
        <v>15</v>
      </c>
      <c r="H54" s="9" t="s">
        <v>22</v>
      </c>
      <c r="I54" s="11" t="s">
        <v>295</v>
      </c>
      <c r="J54" s="12" t="s">
        <v>296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 ht="30" customHeight="1">
      <c r="A55" s="5" t="s">
        <v>297</v>
      </c>
      <c r="B55" s="6" t="s">
        <v>16</v>
      </c>
      <c r="C55" s="7" t="s">
        <v>298</v>
      </c>
      <c r="D55" s="7" t="s">
        <v>299</v>
      </c>
      <c r="E55" s="7" t="s">
        <v>300</v>
      </c>
      <c r="F55" s="7" t="s">
        <v>301</v>
      </c>
      <c r="G55" s="5" t="s">
        <v>15</v>
      </c>
      <c r="H55" s="5" t="s">
        <v>22</v>
      </c>
      <c r="I55" s="7" t="s">
        <v>302</v>
      </c>
      <c r="J55" s="8" t="s">
        <v>303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  <row r="56" spans="1:15" ht="30" customHeight="1">
      <c r="A56" s="9" t="s">
        <v>304</v>
      </c>
      <c r="B56" s="10" t="s">
        <v>16</v>
      </c>
      <c r="C56" s="11" t="s">
        <v>305</v>
      </c>
      <c r="D56" s="11" t="s">
        <v>306</v>
      </c>
      <c r="E56" s="11" t="s">
        <v>305</v>
      </c>
      <c r="F56" s="11" t="s">
        <v>307</v>
      </c>
      <c r="G56" s="9" t="s">
        <v>15</v>
      </c>
      <c r="H56" s="9" t="s">
        <v>22</v>
      </c>
      <c r="I56" s="11" t="s">
        <v>308</v>
      </c>
      <c r="J56" s="12" t="s">
        <v>309</v>
      </c>
      <c r="K56" s="10" t="s">
        <v>16</v>
      </c>
      <c r="L56" s="10" t="s">
        <v>16</v>
      </c>
      <c r="M56" s="10" t="s">
        <v>16</v>
      </c>
      <c r="N56" s="10" t="s">
        <v>16</v>
      </c>
      <c r="O56" s="10" t="s">
        <v>16</v>
      </c>
    </row>
    <row r="57" spans="1:15" ht="30" customHeight="1">
      <c r="A57" s="5" t="s">
        <v>310</v>
      </c>
      <c r="B57" s="6" t="s">
        <v>16</v>
      </c>
      <c r="C57" s="7" t="s">
        <v>311</v>
      </c>
      <c r="D57" s="7" t="s">
        <v>312</v>
      </c>
      <c r="E57" s="7" t="s">
        <v>311</v>
      </c>
      <c r="F57" s="7" t="s">
        <v>313</v>
      </c>
      <c r="G57" s="5" t="s">
        <v>15</v>
      </c>
      <c r="H57" s="5" t="s">
        <v>22</v>
      </c>
      <c r="I57" s="7" t="s">
        <v>314</v>
      </c>
      <c r="J57" s="8" t="s">
        <v>315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316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317</v>
      </c>
      <c r="D2" s="3" t="s">
        <v>318</v>
      </c>
      <c r="E2" s="2" t="s">
        <v>327</v>
      </c>
      <c r="F2" s="3">
        <v>55</v>
      </c>
    </row>
    <row r="3" spans="1:15">
      <c r="C3" s="2" t="s">
        <v>319</v>
      </c>
      <c r="D3" s="3" t="s">
        <v>320</v>
      </c>
      <c r="E3" s="2" t="s">
        <v>328</v>
      </c>
      <c r="F3" s="3" t="s">
        <v>329</v>
      </c>
    </row>
    <row r="4" spans="1:15">
      <c r="C4" s="2" t="s">
        <v>321</v>
      </c>
      <c r="D4" s="3" t="s">
        <v>322</v>
      </c>
      <c r="E4" s="2" t="s">
        <v>330</v>
      </c>
      <c r="F4" s="3" t="s">
        <v>331</v>
      </c>
    </row>
    <row r="5" spans="1:15">
      <c r="C5" s="2" t="s">
        <v>323</v>
      </c>
      <c r="D5" s="3" t="s">
        <v>324</v>
      </c>
      <c r="E5" s="2" t="s">
        <v>332</v>
      </c>
      <c r="F5" s="3">
        <v>1</v>
      </c>
    </row>
    <row r="6" spans="1:15">
      <c r="C6" s="2" t="s">
        <v>325</v>
      </c>
      <c r="D6" s="3" t="s">
        <v>326</v>
      </c>
      <c r="E6" s="2" t="s">
        <v>333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334</v>
      </c>
      <c r="D9" s="7" t="s">
        <v>335</v>
      </c>
      <c r="E9" s="7" t="s">
        <v>336</v>
      </c>
      <c r="F9" s="7" t="s">
        <v>337</v>
      </c>
      <c r="G9" s="5" t="s">
        <v>15</v>
      </c>
      <c r="H9" s="5" t="s">
        <v>338</v>
      </c>
      <c r="I9" s="7" t="s">
        <v>339</v>
      </c>
      <c r="J9" s="8" t="s">
        <v>340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341</v>
      </c>
      <c r="D10" s="11" t="s">
        <v>342</v>
      </c>
      <c r="E10" s="11" t="s">
        <v>343</v>
      </c>
      <c r="F10" s="11" t="s">
        <v>344</v>
      </c>
      <c r="G10" s="9" t="s">
        <v>21</v>
      </c>
      <c r="H10" s="9" t="s">
        <v>338</v>
      </c>
      <c r="I10" s="11" t="s">
        <v>345</v>
      </c>
      <c r="J10" s="12" t="s">
        <v>346</v>
      </c>
      <c r="K10" s="12" t="s">
        <v>347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29</v>
      </c>
      <c r="B11" s="6" t="s">
        <v>16</v>
      </c>
      <c r="C11" s="7" t="s">
        <v>102</v>
      </c>
      <c r="D11" s="7" t="s">
        <v>348</v>
      </c>
      <c r="E11" s="7" t="s">
        <v>349</v>
      </c>
      <c r="F11" s="7" t="s">
        <v>350</v>
      </c>
      <c r="G11" s="5" t="s">
        <v>21</v>
      </c>
      <c r="H11" s="5" t="s">
        <v>338</v>
      </c>
      <c r="I11" s="6" t="s">
        <v>134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32</v>
      </c>
      <c r="B12" s="10" t="s">
        <v>16</v>
      </c>
      <c r="C12" s="11" t="s">
        <v>102</v>
      </c>
      <c r="D12" s="11" t="s">
        <v>351</v>
      </c>
      <c r="E12" s="11" t="s">
        <v>104</v>
      </c>
      <c r="F12" s="11" t="s">
        <v>352</v>
      </c>
      <c r="G12" s="9" t="s">
        <v>21</v>
      </c>
      <c r="H12" s="9" t="s">
        <v>338</v>
      </c>
      <c r="I12" s="11" t="s">
        <v>106</v>
      </c>
      <c r="J12" s="12" t="s">
        <v>353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41</v>
      </c>
      <c r="B13" s="6" t="s">
        <v>16</v>
      </c>
      <c r="C13" s="7" t="s">
        <v>174</v>
      </c>
      <c r="D13" s="7" t="s">
        <v>354</v>
      </c>
      <c r="E13" s="7" t="s">
        <v>355</v>
      </c>
      <c r="F13" s="7" t="s">
        <v>177</v>
      </c>
      <c r="G13" s="5" t="s">
        <v>15</v>
      </c>
      <c r="H13" s="5" t="s">
        <v>338</v>
      </c>
      <c r="I13" s="6" t="s">
        <v>134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49</v>
      </c>
      <c r="B14" s="10" t="s">
        <v>16</v>
      </c>
      <c r="C14" s="11" t="s">
        <v>228</v>
      </c>
      <c r="D14" s="11" t="s">
        <v>356</v>
      </c>
      <c r="E14" s="11" t="s">
        <v>357</v>
      </c>
      <c r="F14" s="11" t="s">
        <v>358</v>
      </c>
      <c r="G14" s="9" t="s">
        <v>21</v>
      </c>
      <c r="H14" s="9" t="s">
        <v>338</v>
      </c>
      <c r="I14" s="11" t="s">
        <v>359</v>
      </c>
      <c r="J14" s="12" t="s">
        <v>360</v>
      </c>
      <c r="K14" s="12" t="s">
        <v>361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60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316</v>
      </c>
      <c r="E1" s="1"/>
      <c r="F1" s="1"/>
      <c r="G1" s="1"/>
      <c r="H1" s="1"/>
    </row>
    <row r="2" spans="1:8">
      <c r="D2" s="2" t="s">
        <v>317</v>
      </c>
      <c r="E2" s="3" t="s">
        <v>318</v>
      </c>
      <c r="G2" s="13" t="s">
        <v>375</v>
      </c>
      <c r="H2" s="13">
        <v>1</v>
      </c>
    </row>
    <row r="3" spans="1:8">
      <c r="D3" s="2" t="s">
        <v>319</v>
      </c>
      <c r="E3" s="3" t="s">
        <v>320</v>
      </c>
      <c r="G3" s="14" t="s">
        <v>377</v>
      </c>
      <c r="H3" s="15">
        <f>TotalCost/BoardQty</f>
        <v>0.0</v>
      </c>
    </row>
    <row r="4" spans="1:8">
      <c r="D4" s="2" t="s">
        <v>321</v>
      </c>
      <c r="E4" s="3" t="s">
        <v>322</v>
      </c>
      <c r="G4" s="14" t="s">
        <v>376</v>
      </c>
      <c r="H4" s="16">
        <f>SUM(H10:H58)</f>
        <v>0</v>
      </c>
    </row>
    <row r="5" spans="1:8">
      <c r="D5" s="2" t="s">
        <v>323</v>
      </c>
      <c r="E5" s="3" t="s">
        <v>324</v>
      </c>
    </row>
    <row r="6" spans="1:8">
      <c r="D6" s="2" t="s">
        <v>325</v>
      </c>
      <c r="E6" s="3" t="s">
        <v>326</v>
      </c>
    </row>
    <row r="8" spans="1:8">
      <c r="A8" s="17" t="s">
        <v>362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363</v>
      </c>
      <c r="F9" s="18" t="s">
        <v>364</v>
      </c>
      <c r="G9" s="18" t="s">
        <v>365</v>
      </c>
      <c r="H9" s="18" t="s">
        <v>366</v>
      </c>
    </row>
    <row r="10" spans="1:8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30</v>
      </c>
      <c r="B12" s="19" t="s">
        <v>31</v>
      </c>
      <c r="D12" s="19" t="s">
        <v>20</v>
      </c>
      <c r="E12" s="19" t="s">
        <v>33</v>
      </c>
      <c r="F12" s="19">
        <f>CEILING(BoardQty*4,1)</f>
        <v>4</v>
      </c>
      <c r="H12" s="20">
        <f>IF(AND(ISNUMBER(F12),ISNUMBER(G12)),F12*G12,"")</f>
        <v/>
      </c>
    </row>
    <row r="13" spans="1:8" ht="30" customHeight="1">
      <c r="A13" s="19" t="s">
        <v>36</v>
      </c>
      <c r="B13" s="19" t="s">
        <v>37</v>
      </c>
      <c r="D13" s="19" t="s">
        <v>20</v>
      </c>
      <c r="E13" s="19" t="s">
        <v>38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42</v>
      </c>
      <c r="B14" s="19" t="s">
        <v>43</v>
      </c>
      <c r="D14" s="19" t="s">
        <v>20</v>
      </c>
      <c r="E14" s="19" t="s">
        <v>33</v>
      </c>
      <c r="F14" s="19">
        <f>CEILING(BoardQty*17,1)</f>
        <v>17</v>
      </c>
      <c r="H14" s="20">
        <f>IF(AND(ISNUMBER(F14),ISNUMBER(G14)),F14*G14,"")</f>
        <v/>
      </c>
    </row>
    <row r="15" spans="1:8" ht="30" customHeight="1">
      <c r="A15" s="19" t="s">
        <v>50</v>
      </c>
      <c r="B15" s="19" t="s">
        <v>51</v>
      </c>
      <c r="D15" s="19" t="s">
        <v>20</v>
      </c>
      <c r="E15" s="19" t="s">
        <v>33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55</v>
      </c>
      <c r="B16" s="19" t="s">
        <v>56</v>
      </c>
      <c r="D16" s="19" t="s">
        <v>20</v>
      </c>
      <c r="E16" s="19" t="s">
        <v>33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62</v>
      </c>
      <c r="B17" s="19" t="s">
        <v>63</v>
      </c>
      <c r="D17" s="19" t="s">
        <v>64</v>
      </c>
      <c r="E17" s="19" t="s">
        <v>65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70</v>
      </c>
      <c r="B18" s="19" t="s">
        <v>69</v>
      </c>
      <c r="D18" s="19" t="s">
        <v>71</v>
      </c>
      <c r="E18" s="19" t="s">
        <v>72</v>
      </c>
      <c r="F18" s="19">
        <f>BoardQty*1</f>
        <v>1</v>
      </c>
      <c r="H18" s="20">
        <f>IF(AND(ISNUMBER(F18),ISNUMBER(G18)),F18*G18,"")</f>
        <v/>
      </c>
    </row>
    <row r="19" spans="1:8" ht="30" customHeight="1">
      <c r="A19" s="19" t="s">
        <v>77</v>
      </c>
      <c r="B19" s="19" t="s">
        <v>78</v>
      </c>
      <c r="D19" s="19" t="s">
        <v>79</v>
      </c>
      <c r="E19" s="19" t="s">
        <v>80</v>
      </c>
      <c r="F19" s="19">
        <f>BoardQty*1</f>
        <v>1</v>
      </c>
      <c r="H19" s="20">
        <f>IF(AND(ISNUMBER(F19),ISNUMBER(G19)),F19*G19,"")</f>
        <v/>
      </c>
    </row>
    <row r="20" spans="1:8" ht="30" customHeight="1">
      <c r="A20" s="19" t="s">
        <v>83</v>
      </c>
      <c r="B20" s="19" t="s">
        <v>84</v>
      </c>
      <c r="D20" s="19" t="s">
        <v>79</v>
      </c>
      <c r="E20" s="19" t="s">
        <v>85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89</v>
      </c>
      <c r="B21" s="19" t="s">
        <v>90</v>
      </c>
      <c r="D21" s="19" t="s">
        <v>91</v>
      </c>
      <c r="E21" s="19" t="s">
        <v>92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96</v>
      </c>
      <c r="B22" s="19" t="s">
        <v>97</v>
      </c>
      <c r="D22" s="19" t="s">
        <v>98</v>
      </c>
      <c r="E22" s="19" t="s">
        <v>99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103</v>
      </c>
      <c r="B23" s="19" t="s">
        <v>104</v>
      </c>
      <c r="D23" s="19" t="s">
        <v>105</v>
      </c>
      <c r="E23" s="19" t="s">
        <v>106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110</v>
      </c>
      <c r="B24" s="19" t="s">
        <v>111</v>
      </c>
      <c r="D24" s="19" t="s">
        <v>112</v>
      </c>
      <c r="E24" s="19" t="s">
        <v>106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116</v>
      </c>
      <c r="B25" s="19" t="s">
        <v>117</v>
      </c>
      <c r="D25" s="19" t="s">
        <v>118</v>
      </c>
      <c r="E25" s="19" t="s">
        <v>119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123</v>
      </c>
      <c r="B26" s="19" t="s">
        <v>124</v>
      </c>
      <c r="D26" s="19" t="s">
        <v>125</v>
      </c>
      <c r="E26" s="19" t="s">
        <v>126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131</v>
      </c>
      <c r="B27" s="19" t="s">
        <v>132</v>
      </c>
      <c r="D27" s="19" t="s">
        <v>133</v>
      </c>
      <c r="F27" s="19">
        <f>BoardQty*1</f>
        <v>1</v>
      </c>
      <c r="H27" s="20">
        <f>IF(AND(ISNUMBER(F27),ISNUMBER(G27)),F27*G27,"")</f>
        <v/>
      </c>
    </row>
    <row r="28" spans="1:8" ht="30" customHeight="1">
      <c r="A28" s="19" t="s">
        <v>137</v>
      </c>
      <c r="B28" s="19" t="s">
        <v>136</v>
      </c>
      <c r="D28" s="19" t="s">
        <v>138</v>
      </c>
      <c r="E28" s="19" t="s">
        <v>139</v>
      </c>
      <c r="F28" s="19">
        <f>BoardQty*1</f>
        <v>1</v>
      </c>
      <c r="H28" s="20">
        <f>IF(AND(ISNUMBER(F28),ISNUMBER(G28)),F28*G28,"")</f>
        <v/>
      </c>
    </row>
    <row r="29" spans="1:8" ht="30" customHeight="1">
      <c r="A29" s="19" t="s">
        <v>143</v>
      </c>
      <c r="B29" s="19" t="s">
        <v>142</v>
      </c>
      <c r="C29" s="19" t="s">
        <v>367</v>
      </c>
      <c r="D29" s="19" t="s">
        <v>144</v>
      </c>
      <c r="E29" s="19" t="s">
        <v>145</v>
      </c>
      <c r="F29" s="19">
        <f>BoardQty*1</f>
        <v>1</v>
      </c>
      <c r="H29" s="20">
        <f>IF(AND(ISNUMBER(F29),ISNUMBER(G29)),F29*G29,"")</f>
        <v/>
      </c>
    </row>
    <row r="30" spans="1:8" ht="30" customHeight="1">
      <c r="A30" s="19" t="s">
        <v>149</v>
      </c>
      <c r="B30" s="19" t="s">
        <v>148</v>
      </c>
      <c r="C30" s="19" t="s">
        <v>368</v>
      </c>
      <c r="D30" s="19" t="s">
        <v>150</v>
      </c>
      <c r="E30" s="19" t="s">
        <v>151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154</v>
      </c>
      <c r="B31" s="19" t="s">
        <v>155</v>
      </c>
      <c r="D31" s="19" t="s">
        <v>156</v>
      </c>
      <c r="E31" s="19" t="s">
        <v>157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161</v>
      </c>
      <c r="B32" s="19" t="s">
        <v>162</v>
      </c>
      <c r="D32" s="19" t="s">
        <v>163</v>
      </c>
      <c r="E32" s="19" t="s">
        <v>164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169</v>
      </c>
      <c r="B33" s="19" t="s">
        <v>168</v>
      </c>
      <c r="D33" s="19" t="s">
        <v>170</v>
      </c>
      <c r="E33" s="19" t="s">
        <v>171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175</v>
      </c>
      <c r="B34" s="19" t="s">
        <v>176</v>
      </c>
      <c r="D34" s="19" t="s">
        <v>177</v>
      </c>
      <c r="E34" s="19" t="s">
        <v>178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182</v>
      </c>
      <c r="B35" s="19" t="s">
        <v>183</v>
      </c>
      <c r="D35" s="19" t="s">
        <v>177</v>
      </c>
      <c r="E35" s="19" t="s">
        <v>184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187</v>
      </c>
      <c r="B36" s="19" t="s">
        <v>188</v>
      </c>
      <c r="D36" s="19" t="s">
        <v>177</v>
      </c>
      <c r="E36" s="19" t="s">
        <v>184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191</v>
      </c>
      <c r="B37" s="19" t="s">
        <v>192</v>
      </c>
      <c r="D37" s="19" t="s">
        <v>177</v>
      </c>
      <c r="E37" s="19" t="s">
        <v>184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195</v>
      </c>
      <c r="B38" s="19" t="s">
        <v>196</v>
      </c>
      <c r="D38" s="19" t="s">
        <v>177</v>
      </c>
      <c r="E38" s="19" t="s">
        <v>178</v>
      </c>
      <c r="F38" s="19">
        <f>CEILING(BoardQty*5,1)</f>
        <v>5</v>
      </c>
      <c r="H38" s="20">
        <f>IF(AND(ISNUMBER(F38),ISNUMBER(G38)),F38*G38,"")</f>
        <v/>
      </c>
    </row>
    <row r="39" spans="1:8">
      <c r="A39" s="19" t="s">
        <v>199</v>
      </c>
      <c r="B39" s="19" t="s">
        <v>200</v>
      </c>
      <c r="D39" s="19" t="s">
        <v>177</v>
      </c>
      <c r="E39" s="19" t="s">
        <v>178</v>
      </c>
      <c r="F39" s="19">
        <f>CEILING(BoardQty*5,1)</f>
        <v>5</v>
      </c>
      <c r="H39" s="20">
        <f>IF(AND(ISNUMBER(F39),ISNUMBER(G39)),F39*G39,"")</f>
        <v/>
      </c>
    </row>
    <row r="40" spans="1:8">
      <c r="A40" s="19" t="s">
        <v>204</v>
      </c>
      <c r="B40" s="19" t="s">
        <v>205</v>
      </c>
      <c r="D40" s="19" t="s">
        <v>177</v>
      </c>
      <c r="E40" s="19" t="s">
        <v>178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208</v>
      </c>
      <c r="B41" s="19" t="s">
        <v>209</v>
      </c>
      <c r="D41" s="19" t="s">
        <v>177</v>
      </c>
      <c r="E41" s="19" t="s">
        <v>178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212</v>
      </c>
      <c r="B42" s="19" t="s">
        <v>213</v>
      </c>
      <c r="D42" s="19" t="s">
        <v>177</v>
      </c>
      <c r="E42" s="19" t="s">
        <v>184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217</v>
      </c>
      <c r="B43" s="19" t="s">
        <v>218</v>
      </c>
      <c r="D43" s="19" t="s">
        <v>177</v>
      </c>
      <c r="E43" s="19" t="s">
        <v>178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221</v>
      </c>
      <c r="B44" s="19" t="s">
        <v>222</v>
      </c>
      <c r="D44" s="19" t="s">
        <v>223</v>
      </c>
      <c r="E44" s="19" t="s">
        <v>224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229</v>
      </c>
      <c r="B45" s="19" t="s">
        <v>230</v>
      </c>
      <c r="D45" s="19" t="s">
        <v>231</v>
      </c>
      <c r="E45" s="19" t="s">
        <v>232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237</v>
      </c>
      <c r="B46" s="19" t="s">
        <v>236</v>
      </c>
      <c r="D46" s="19" t="s">
        <v>238</v>
      </c>
      <c r="E46" s="19" t="s">
        <v>239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243</v>
      </c>
      <c r="B47" s="19" t="s">
        <v>242</v>
      </c>
      <c r="D47" s="19" t="s">
        <v>244</v>
      </c>
      <c r="E47" s="19" t="s">
        <v>245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250</v>
      </c>
      <c r="B48" s="19" t="s">
        <v>251</v>
      </c>
      <c r="D48" s="19" t="s">
        <v>252</v>
      </c>
      <c r="E48" s="19" t="s">
        <v>253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257</v>
      </c>
      <c r="B49" s="19" t="s">
        <v>256</v>
      </c>
      <c r="C49" s="19" t="s">
        <v>369</v>
      </c>
      <c r="D49" s="19" t="s">
        <v>258</v>
      </c>
      <c r="E49" s="19" t="s">
        <v>259</v>
      </c>
      <c r="F49" s="19">
        <f>BoardQty*1</f>
        <v>1</v>
      </c>
      <c r="H49" s="20">
        <f>IF(AND(ISNUMBER(F49),ISNUMBER(G49)),F49*G49,"")</f>
        <v/>
      </c>
    </row>
    <row r="50" spans="1:8" ht="30" customHeight="1">
      <c r="A50" s="19" t="s">
        <v>263</v>
      </c>
      <c r="B50" s="19" t="s">
        <v>262</v>
      </c>
      <c r="C50" s="19" t="s">
        <v>370</v>
      </c>
      <c r="D50" s="19" t="s">
        <v>264</v>
      </c>
      <c r="E50" s="19" t="s">
        <v>265</v>
      </c>
      <c r="F50" s="19">
        <f>BoardQty*1</f>
        <v>1</v>
      </c>
      <c r="H50" s="20">
        <f>IF(AND(ISNUMBER(F50),ISNUMBER(G50)),F50*G50,"")</f>
        <v/>
      </c>
    </row>
    <row r="51" spans="1:8">
      <c r="A51" s="19" t="s">
        <v>269</v>
      </c>
      <c r="B51" s="19" t="s">
        <v>268</v>
      </c>
      <c r="D51" s="19" t="s">
        <v>270</v>
      </c>
      <c r="E51" s="19" t="s">
        <v>271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275</v>
      </c>
      <c r="B52" s="19" t="s">
        <v>274</v>
      </c>
      <c r="D52" s="19" t="s">
        <v>276</v>
      </c>
      <c r="E52" s="19" t="s">
        <v>277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281</v>
      </c>
      <c r="B53" s="19" t="s">
        <v>280</v>
      </c>
      <c r="C53" s="19" t="s">
        <v>371</v>
      </c>
      <c r="D53" s="19" t="s">
        <v>282</v>
      </c>
      <c r="E53" s="19" t="s">
        <v>283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287</v>
      </c>
      <c r="B54" s="19" t="s">
        <v>286</v>
      </c>
      <c r="C54" s="19" t="s">
        <v>372</v>
      </c>
      <c r="D54" s="19" t="s">
        <v>288</v>
      </c>
      <c r="E54" s="19" t="s">
        <v>289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293</v>
      </c>
      <c r="B55" s="19" t="s">
        <v>292</v>
      </c>
      <c r="C55" s="19" t="s">
        <v>373</v>
      </c>
      <c r="D55" s="19" t="s">
        <v>294</v>
      </c>
      <c r="E55" s="19" t="s">
        <v>295</v>
      </c>
      <c r="F55" s="19">
        <f>BoardQty*1</f>
        <v>1</v>
      </c>
      <c r="H55" s="20">
        <f>IF(AND(ISNUMBER(F55),ISNUMBER(G55)),F55*G55,"")</f>
        <v/>
      </c>
    </row>
    <row r="56" spans="1:8" ht="30" customHeight="1">
      <c r="A56" s="19" t="s">
        <v>299</v>
      </c>
      <c r="B56" s="19" t="s">
        <v>300</v>
      </c>
      <c r="D56" s="19" t="s">
        <v>301</v>
      </c>
      <c r="E56" s="19" t="s">
        <v>302</v>
      </c>
      <c r="F56" s="19">
        <f>BoardQty*1</f>
        <v>1</v>
      </c>
      <c r="H56" s="20">
        <f>IF(AND(ISNUMBER(F56),ISNUMBER(G56)),F56*G56,"")</f>
        <v/>
      </c>
    </row>
    <row r="57" spans="1:8">
      <c r="A57" s="19" t="s">
        <v>306</v>
      </c>
      <c r="B57" s="19" t="s">
        <v>305</v>
      </c>
      <c r="D57" s="19" t="s">
        <v>307</v>
      </c>
      <c r="E57" s="19" t="s">
        <v>308</v>
      </c>
      <c r="F57" s="19">
        <f>BoardQty*1</f>
        <v>1</v>
      </c>
      <c r="H57" s="20">
        <f>IF(AND(ISNUMBER(F57),ISNUMBER(G57)),F57*G57,"")</f>
        <v/>
      </c>
    </row>
    <row r="58" spans="1:8" ht="30" customHeight="1">
      <c r="A58" s="19" t="s">
        <v>312</v>
      </c>
      <c r="B58" s="19" t="s">
        <v>311</v>
      </c>
      <c r="C58" s="19" t="s">
        <v>374</v>
      </c>
      <c r="D58" s="19" t="s">
        <v>313</v>
      </c>
      <c r="E58" s="19" t="s">
        <v>314</v>
      </c>
      <c r="F58" s="19">
        <f>BoardQty*1</f>
        <v>1</v>
      </c>
      <c r="H58" s="20">
        <f>IF(AND(ISNUMBER(F58),ISNUMBER(G58)),F58*G58,"")</f>
        <v/>
      </c>
    </row>
    <row r="61" spans="1:8">
      <c r="A61" s="21" t="s">
        <v>378</v>
      </c>
      <c r="B61" s="22" t="s">
        <v>379</v>
      </c>
    </row>
    <row r="62" spans="1:8">
      <c r="A62" s="23" t="s">
        <v>380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conditionalFormatting sqref="F57">
    <cfRule type="expression" dxfId="0" priority="48">
      <formula>AND(ISBLANK(E57),TRUE())</formula>
    </cfRule>
  </conditionalFormatting>
  <conditionalFormatting sqref="F58">
    <cfRule type="expression" dxfId="0" priority="49">
      <formula>AND(ISBLANK(E58),TRUE())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19" r:id="rId10"/>
    <hyperlink ref="E20" r:id="rId11"/>
    <hyperlink ref="E21" r:id="rId12"/>
    <hyperlink ref="E22" r:id="rId13"/>
    <hyperlink ref="E23" r:id="rId14"/>
    <hyperlink ref="E24" r:id="rId15"/>
    <hyperlink ref="E25" r:id="rId16"/>
    <hyperlink ref="E26" r:id="rId17"/>
    <hyperlink ref="E28" r:id="rId18"/>
    <hyperlink ref="E29" r:id="rId19"/>
    <hyperlink ref="E30" r:id="rId20"/>
    <hyperlink ref="E31" r:id="rId21"/>
    <hyperlink ref="E32" r:id="rId22"/>
    <hyperlink ref="E33" r:id="rId23"/>
    <hyperlink ref="E34" r:id="rId24"/>
    <hyperlink ref="E35" r:id="rId25"/>
    <hyperlink ref="E36" r:id="rId26"/>
    <hyperlink ref="E37" r:id="rId27"/>
    <hyperlink ref="E38" r:id="rId28"/>
    <hyperlink ref="E39" r:id="rId29"/>
    <hyperlink ref="E40" r:id="rId30"/>
    <hyperlink ref="E41" r:id="rId31"/>
    <hyperlink ref="E42" r:id="rId32"/>
    <hyperlink ref="E43" r:id="rId33"/>
    <hyperlink ref="E44" r:id="rId34"/>
    <hyperlink ref="E45" r:id="rId35"/>
    <hyperlink ref="E46" r:id="rId36"/>
    <hyperlink ref="E47" r:id="rId37"/>
    <hyperlink ref="E48" r:id="rId38"/>
    <hyperlink ref="E49" r:id="rId39"/>
    <hyperlink ref="E50" r:id="rId40"/>
    <hyperlink ref="E51" r:id="rId41"/>
    <hyperlink ref="E52" r:id="rId42"/>
    <hyperlink ref="E53" r:id="rId43"/>
    <hyperlink ref="E54" r:id="rId44"/>
    <hyperlink ref="E55" r:id="rId45"/>
    <hyperlink ref="E56" r:id="rId46"/>
    <hyperlink ref="E57" r:id="rId47"/>
    <hyperlink ref="E58" r:id="rId48"/>
  </hyperlinks>
  <pageMargins left="0.7" right="0.7" top="0.75" bottom="0.75" header="0.3" footer="0.3"/>
  <drawing r:id="rId49"/>
  <legacyDrawing r:id="rId5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316</v>
      </c>
      <c r="E1" s="1"/>
      <c r="F1" s="1"/>
      <c r="G1" s="1"/>
    </row>
    <row r="2" spans="1:7">
      <c r="D2" s="2" t="s">
        <v>317</v>
      </c>
      <c r="E2" s="3" t="s">
        <v>318</v>
      </c>
      <c r="F2" s="13" t="s">
        <v>375</v>
      </c>
      <c r="G2" s="13">
        <v>1</v>
      </c>
    </row>
    <row r="3" spans="1:7">
      <c r="D3" s="2" t="s">
        <v>319</v>
      </c>
      <c r="E3" s="3" t="s">
        <v>320</v>
      </c>
      <c r="F3" s="14" t="s">
        <v>377</v>
      </c>
      <c r="G3" s="15">
        <f>TotalCost/BoardQty</f>
        <v>0.0</v>
      </c>
    </row>
    <row r="4" spans="1:7">
      <c r="D4" s="2" t="s">
        <v>321</v>
      </c>
      <c r="E4" s="3" t="s">
        <v>322</v>
      </c>
      <c r="F4" s="14" t="s">
        <v>376</v>
      </c>
      <c r="G4" s="16">
        <f>SUM(G10:G15)</f>
        <v>0</v>
      </c>
    </row>
    <row r="5" spans="1:7">
      <c r="D5" s="2" t="s">
        <v>323</v>
      </c>
      <c r="E5" s="3" t="s">
        <v>324</v>
      </c>
    </row>
    <row r="6" spans="1:7">
      <c r="D6" s="2" t="s">
        <v>325</v>
      </c>
      <c r="E6" s="3" t="s">
        <v>326</v>
      </c>
    </row>
    <row r="8" spans="1:7">
      <c r="A8" s="17" t="s">
        <v>362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363</v>
      </c>
      <c r="E9" s="18" t="s">
        <v>364</v>
      </c>
      <c r="F9" s="18" t="s">
        <v>365</v>
      </c>
      <c r="G9" s="18" t="s">
        <v>366</v>
      </c>
    </row>
    <row r="10" spans="1:7" ht="30" customHeight="1">
      <c r="A10" s="19" t="s">
        <v>335</v>
      </c>
      <c r="B10" s="19" t="s">
        <v>336</v>
      </c>
      <c r="C10" s="19" t="s">
        <v>337</v>
      </c>
      <c r="D10" s="19" t="s">
        <v>339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342</v>
      </c>
      <c r="B11" s="19" t="s">
        <v>343</v>
      </c>
      <c r="C11" s="19" t="s">
        <v>344</v>
      </c>
      <c r="D11" s="19" t="s">
        <v>345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348</v>
      </c>
      <c r="B12" s="19" t="s">
        <v>349</v>
      </c>
      <c r="C12" s="19" t="s">
        <v>350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351</v>
      </c>
      <c r="B13" s="19" t="s">
        <v>104</v>
      </c>
      <c r="C13" s="19" t="s">
        <v>352</v>
      </c>
      <c r="D13" s="19" t="s">
        <v>106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354</v>
      </c>
      <c r="B14" s="19" t="s">
        <v>355</v>
      </c>
      <c r="C14" s="19" t="s">
        <v>177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356</v>
      </c>
      <c r="B15" s="19" t="s">
        <v>357</v>
      </c>
      <c r="C15" s="19" t="s">
        <v>358</v>
      </c>
      <c r="D15" s="19" t="s">
        <v>359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378</v>
      </c>
      <c r="B18" s="22" t="s">
        <v>379</v>
      </c>
    </row>
    <row r="19" spans="1:2">
      <c r="A19" s="23" t="s">
        <v>380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381</v>
      </c>
    </row>
    <row r="2" spans="1:1">
      <c r="A2" s="7" t="s">
        <v>382</v>
      </c>
    </row>
    <row r="3" spans="1:1">
      <c r="A3" s="5" t="s">
        <v>383</v>
      </c>
    </row>
    <row r="4" spans="1:1">
      <c r="A4" s="8" t="s">
        <v>384</v>
      </c>
    </row>
    <row r="5" spans="1:1">
      <c r="A5" s="6" t="s">
        <v>385</v>
      </c>
    </row>
    <row r="7" spans="1:1">
      <c r="A7" t="s">
        <v>386</v>
      </c>
    </row>
    <row r="8" spans="1:1">
      <c r="A8" s="24" t="s">
        <v>387</v>
      </c>
    </row>
    <row r="9" spans="1:1">
      <c r="A9" s="25" t="s">
        <v>388</v>
      </c>
    </row>
    <row r="10" spans="1:1">
      <c r="A10" s="26" t="s">
        <v>389</v>
      </c>
    </row>
    <row r="11" spans="1:1">
      <c r="A11" s="27" t="s">
        <v>390</v>
      </c>
    </row>
    <row r="12" spans="1:1">
      <c r="A12" s="28" t="s">
        <v>391</v>
      </c>
    </row>
    <row r="13" spans="1:1">
      <c r="A13" s="29" t="s">
        <v>392</v>
      </c>
    </row>
    <row r="14" spans="1:1">
      <c r="A14" s="30" t="s">
        <v>393</v>
      </c>
    </row>
    <row r="15" spans="1:1">
      <c r="A15" s="31" t="s">
        <v>394</v>
      </c>
    </row>
    <row r="16" spans="1:1">
      <c r="A16" s="32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2024-12-15T21:37:18Z</dcterms:created>
  <dcterms:modified xsi:type="dcterms:W3CDTF">2024-12-15T21:37:18Z</dcterms:modified>
</cp:coreProperties>
</file>