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<sst xmlns="http://schemas.openxmlformats.org/spreadsheetml/2006/main" count="501" uniqueCount="221">
  <si>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</si>
  <si>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</si>
  <si>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</si>
  <si>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</si>
  <si>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</si>
  <si>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</si>
  <si>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</si>
  <si>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</si>
  <si>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</si>
  <si>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</si>
  <si>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</si>
  <si>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</si>
  <si>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</si>
  <si>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</si>
  <si>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</si>
  <si>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</si>
  <si>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100nF</t>
  </si>
  <si>
    <t>C_Disc_D3.0mm_W1.6mm_P2.50mm</t>
  </si>
  <si>
    <t>12</t>
  </si>
  <si>
    <t xml:space="preserve"> </t>
  </si>
  <si>
    <t>https://www.vishay.com/docs/45171/kseries.pdf</t>
  </si>
  <si>
    <t>https://www.digikey.ch/en/products/detail/vishay-beyschlag-draloric-bc-components/K104K20X7RH5TL2/286568</t>
  </si>
  <si>
    <t/>
  </si>
  <si>
    <t>2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</si>
  <si>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</si>
  <si>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</si>
  <si>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</si>
  <si>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</si>
  <si>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</si>
  <si>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</si>
  <si>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</si>
  <si>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</si>
  <si>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3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</si>
  <si>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</si>
  <si>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</si>
  <si>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</si>
  <si>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</si>
  <si>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</si>
  <si>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</si>
  <si>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</si>
  <si>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</si>
  <si>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4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</si>
  <si>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</si>
  <si>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</si>
  <si>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</si>
  <si>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</si>
  <si>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</si>
  <si>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5</t>
  </si>
  <si>
    <t>https://www.digikey.ch/de/products/detail/schurter-inc/4833-2320/2644235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</si>
  <si>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</si>
  <si>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</si>
  <si>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</si>
  <si>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</si>
  <si>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</si>
  <si>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</si>
  <si>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</si>
  <si>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</si>
  <si>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</si>
  <si>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</si>
  <si>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</si>
  <si>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</si>
  <si>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</si>
  <si>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</si>
  <si>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</si>
  <si>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</si>
  <si>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</si>
  <si>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</si>
  <si>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</si>
  <si>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</si>
  <si>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</si>
  <si>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</si>
  <si>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</si>
  <si>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</si>
  <si>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</si>
  <si>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</si>
  <si>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</si>
  <si>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</si>
  <si>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</si>
  <si>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</si>
  <si>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</si>
  <si>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</si>
  <si>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</si>
  <si>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</si>
  <si>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</si>
  <si>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</si>
  <si>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</si>
  <si>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</si>
  <si>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</si>
  <si>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</si>
  <si>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</si>
  <si>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</si>
  <si>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</si>
  <si>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</si>
  <si>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</si>
  <si>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</si>
  <si>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</si>
  <si>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</si>
  <si>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</si>
  <si>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</si>
  <si>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</si>
  <si>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</si>
  <si>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</si>
  <si>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</si>
  <si>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</si>
  <si>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</si>
  <si>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</si>
  <si>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</si>
  <si>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13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</si>
  <si>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</si>
  <si>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</si>
  <si>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</si>
  <si>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</si>
  <si>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</si>
  <si>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</si>
  <si>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</si>
  <si>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14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</si>
  <si>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</si>
  <si>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</si>
  <si>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</si>
  <si>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</si>
  <si>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</si>
  <si>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</si>
  <si>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15</t>
  </si>
  <si>
    <t>R3</t>
  </si>
  <si>
    <t>33</t>
  </si>
  <si>
    <t>https://www.digikey.ch/de/products/detail/koa-speer-electronics-inc/CF1-4C330J/13537493</t>
  </si>
  <si>
    <t>16</t>
  </si>
  <si>
    <t>R1</t>
  </si>
  <si>
    <t>220</t>
  </si>
  <si>
    <t>https://www.digikey.ch/de/products/detail/koa-speer-electronics-inc/CF1-4C221J/13537314</t>
  </si>
  <si>
    <t>17</t>
  </si>
  <si>
    <t>R2 R5</t>
  </si>
  <si>
    <t>470</t>
  </si>
  <si>
    <t>https://www.digikey.ch/de/products/detail/koa-speer-electronics-inc/CF1-4C471J/13537235</t>
  </si>
  <si>
    <t>18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</si>
  <si>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</si>
  <si>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</si>
  <si>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</si>
  <si>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</si>
  <si>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</si>
  <si>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</si>
  <si>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</si>
  <si>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19</t>
  </si>
  <si>
    <t>SW5</t>
  </si>
  <si>
    <t>B</t>
  </si>
  <si>
    <t>20</t>
  </si>
  <si>
    <t>SW6</t>
  </si>
  <si>
    <t>21</t>
  </si>
  <si>
    <t>SW1</t>
  </si>
  <si>
    <t>22</t>
  </si>
  <si>
    <t>SW2</t>
  </si>
  <si>
    <t>E</t>
  </si>
  <si>
    <t>23</t>
  </si>
  <si>
    <t>SW3</t>
  </si>
  <si>
    <t>F</t>
  </si>
  <si>
    <t>24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</si>
  <si>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</si>
  <si>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</si>
  <si>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</si>
  <si>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</si>
  <si>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</si>
  <si>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</si>
  <si>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</si>
  <si>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25</t>
  </si>
  <si>
    <t>SW7</t>
  </si>
  <si>
    <t>VOL Rotary</t>
  </si>
  <si>
    <t>26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</si>
  <si>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</si>
  <si>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</si>
  <si>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</si>
  <si>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</si>
  <si>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</si>
  <si>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</si>
  <si>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27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</si>
  <si>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</si>
  <si>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</si>
  <si>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</si>
  <si>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</si>
  <si>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</si>
  <si>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</si>
  <si>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</si>
  <si>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</si>
  <si>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</si>
  <si>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</si>
  <si>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</si>
  <si>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</si>
  <si>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</si>
  <si>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</si>
  <si>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</si>
  <si>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</si>
  <si>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</si>
  <si>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</si>
  <si>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58 (0 SMD/ 56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</si>
  <si>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</si>
  <si>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</si>
  <si>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</si>
  <si>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</si>
  <si>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</si>
  <si>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</si>
  <si>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</si>
  <si>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</si>
  <si>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</si>
  <si>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</si>
  <si>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</si>
  <si>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</si>
  <si>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2023-03-25 21:53:35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</si>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</sst>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45171/kseries.pdf" TargetMode="External"/><Relationship Id="rId2" Type="http://schemas.openxmlformats.org/officeDocument/2006/relationships/hyperlink" Target="https://www.onsemi.com/download/data-sheet/pdf/1n914-d.pdf" TargetMode="External"/><Relationship Id="rId3" Type="http://schemas.openxmlformats.org/officeDocument/2006/relationships/hyperlink" Target="https://cdn.sparkfun.com/datasheets/Components/LED/COM-12877.pdf" TargetMode="External"/><Relationship Id="rId4" Type="http://schemas.openxmlformats.org/officeDocument/2006/relationships/hyperlink" Target="https://www.digikey.ch/de/products/detail/schurter-inc/4833-2320/2644235" TargetMode="External"/><Relationship Id="rId5" Type="http://schemas.openxmlformats.org/officeDocument/2006/relationships/hyperlink" Target="https://www.hifiberry.com/docs/data-sheets/datasheet-dac-adc-pro/" TargetMode="External"/><Relationship Id="rId6" Type="http://schemas.openxmlformats.org/officeDocument/2006/relationships/hyperlink" Target="https://www.we-online.com/components/products/datasheet/6130xx21021.pdf" TargetMode="External"/><Relationship Id="rId7" Type="http://schemas.openxmlformats.org/officeDocument/2006/relationships/hyperlink" Target="https://www.cuidevices.com/product/resource/sj1-352xng.pdf" TargetMode="External"/><Relationship Id="rId8" Type="http://schemas.openxmlformats.org/officeDocument/2006/relationships/hyperlink" Target="https://www.switchcraft.com/assets/1/24/57PC5F_CD.pdf?5023" TargetMode="External"/><Relationship Id="rId9" Type="http://schemas.openxmlformats.org/officeDocument/2006/relationships/hyperlink" Target="https://media.digikey.com/pdf/Data%20Sheets/Mill%20Max%20PDFs/Spring%20Loaded%20Connectors.pdf" TargetMode="External"/><Relationship Id="rId10" Type="http://schemas.openxmlformats.org/officeDocument/2006/relationships/hyperlink" Target="https://www.we-online.com/components/products/datasheet/6130xx11021.pdf" TargetMode="External"/><Relationship Id="rId11" Type="http://schemas.openxmlformats.org/officeDocument/2006/relationships/hyperlink" Target="https://www.waveshare.com/wiki/CM4-NANO-A" TargetMode="External"/><Relationship Id="rId12" Type="http://schemas.openxmlformats.org/officeDocument/2006/relationships/hyperlink" Target="https://media.digikey.com/pdf/Data%20Sheets/GCT%20PDFs/USB1061_Spec.pdf" TargetMode="External"/><Relationship Id="rId13" Type="http://schemas.openxmlformats.org/officeDocument/2006/relationships/hyperlink" Target="https://www.fair-rite.com/wp-content/themes/fair-rite/print_product.php?pid=18584" TargetMode="External"/><Relationship Id="rId14" Type="http://schemas.openxmlformats.org/officeDocument/2006/relationships/hyperlink" Target="https://www.koaspeer.com/pdfs/CF.pdf" TargetMode="External"/><Relationship Id="rId15" Type="http://schemas.openxmlformats.org/officeDocument/2006/relationships/hyperlink" Target="https://www.koaspeer.com/pdfs/CF.pdf" TargetMode="External"/><Relationship Id="rId16" Type="http://schemas.openxmlformats.org/officeDocument/2006/relationships/hyperlink" Target="https://www.koaspeer.com/pdfs/CF.pdf" TargetMode="External"/><Relationship Id="rId17" Type="http://schemas.openxmlformats.org/officeDocument/2006/relationships/hyperlink" Target="https://www.koaspeer.com/pdfs/CF.pdf" TargetMode="External"/><Relationship Id="rId18" Type="http://schemas.openxmlformats.org/officeDocument/2006/relationships/hyperlink" Target="https://www.we-online.com/components/products/datasheet/430466043726.pdf" TargetMode="External"/><Relationship Id="rId19" Type="http://schemas.openxmlformats.org/officeDocument/2006/relationships/hyperlink" Target="https://www.we-online.com/components/products/datasheet/430466043726.pdf" TargetMode="External"/><Relationship Id="rId20" Type="http://schemas.openxmlformats.org/officeDocument/2006/relationships/hyperlink" Target="https://www.we-online.com/components/products/datasheet/430466043726.pdf" TargetMode="External"/><Relationship Id="rId21" Type="http://schemas.openxmlformats.org/officeDocument/2006/relationships/hyperlink" Target="https://www.we-online.com/components/products/datasheet/430466043726.pdf" TargetMode="External"/><Relationship Id="rId22" Type="http://schemas.openxmlformats.org/officeDocument/2006/relationships/hyperlink" Target="https://www.we-online.com/components/products/datasheet/430466043726.pdf" TargetMode="External"/><Relationship Id="rId23" Type="http://schemas.openxmlformats.org/officeDocument/2006/relationships/hyperlink" Target="https://www.we-online.com/components/products/datasheet/430466043726.pdf" TargetMode="External"/><Relationship Id="rId24" Type="http://schemas.openxmlformats.org/officeDocument/2006/relationships/hyperlink" Target="https://www.we-online.com/components/products/datasheet/482016514001.pdf" TargetMode="External"/><Relationship Id="rId25" Type="http://schemas.openxmlformats.org/officeDocument/2006/relationships/hyperlink" Target="https://www.we-online.com/components/products/datasheet/482016514001.pdf" TargetMode="External"/><Relationship Id="rId26" Type="http://schemas.openxmlformats.org/officeDocument/2006/relationships/hyperlink" Target="https://rocelec.widen.net/view/pdf/rwjc9al1ln/ONSM-S-A0003590761-1.pdf" TargetMode="External"/><Relationship Id="rId27" Type="http://schemas.openxmlformats.org/officeDocument/2006/relationships/hyperlink" Target="https://www.we-online.com/components/products/datasheet/6130xx11121.pdf" TargetMode="External"/><Relationship Id="rId28" Type="http://schemas.openxmlformats.org/officeDocument/2006/relationships/drawing" Target="../drawings/drawing2.xml"/><Relationship Id="rId29" Type="http://schemas.openxmlformats.org/officeDocument/2006/relationships/vmlDrawing" Target="../drawings/vmlDrawing1.v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19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179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180</v>
      </c>
      <c r="D2" s="3" t="s">
        <v>181</v>
      </c>
      <c r="E2" s="2" t="s">
        <v>190</v>
      </c>
      <c r="F2" s="3">
        <v>27</v>
      </c>
    </row>
    <row r="3" spans="1:12">
      <c r="C3" s="2" t="s">
        <v>182</v>
      </c>
      <c r="D3" s="3" t="s">
        <v>183</v>
      </c>
      <c r="E3" s="2" t="s">
        <v>191</v>
      </c>
      <c r="F3" s="3" t="s">
        <v>192</v>
      </c>
    </row>
    <row r="4" spans="1:12">
      <c r="C4" s="2" t="s">
        <v>184</v>
      </c>
      <c r="D4" s="3" t="s">
        <v>185</v>
      </c>
      <c r="E4" s="2" t="s">
        <v>193</v>
      </c>
      <c r="F4" s="3" t="s">
        <v>192</v>
      </c>
    </row>
    <row r="5" spans="1:12">
      <c r="C5" s="2" t="s">
        <v>186</v>
      </c>
      <c r="D5" s="3" t="s">
        <v>187</v>
      </c>
      <c r="E5" s="2" t="s">
        <v>194</v>
      </c>
      <c r="F5" s="3">
        <v>1</v>
      </c>
    </row>
    <row r="6" spans="1:12">
      <c r="C6" s="2" t="s">
        <v>188</v>
      </c>
      <c r="D6" s="3" t="s">
        <v>189</v>
      </c>
      <c r="E6" s="2" t="s">
        <v>195</v>
      </c>
      <c r="F6" s="3">
        <v>58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25</v>
      </c>
      <c r="F10" s="11" t="s">
        <v>27</v>
      </c>
      <c r="G10" s="9" t="s">
        <v>12</v>
      </c>
      <c r="H10" s="9" t="s">
        <v>19</v>
      </c>
      <c r="I10" s="11" t="s">
        <v>28</v>
      </c>
      <c r="J10" s="10" t="s">
        <v>29</v>
      </c>
      <c r="K10" s="10" t="s">
        <v>30</v>
      </c>
      <c r="L10" s="10" t="s">
        <v>31</v>
      </c>
    </row>
    <row r="11" spans="1:12" ht="30" customHeight="1">
      <c r="A11" s="5" t="s">
        <v>32</v>
      </c>
      <c r="B11" s="6" t="s">
        <v>33</v>
      </c>
      <c r="C11" s="7" t="s">
        <v>34</v>
      </c>
      <c r="D11" s="7" t="s">
        <v>35</v>
      </c>
      <c r="E11" s="7" t="s">
        <v>36</v>
      </c>
      <c r="F11" s="7" t="s">
        <v>37</v>
      </c>
      <c r="G11" s="5" t="s">
        <v>38</v>
      </c>
      <c r="H11" s="5" t="s">
        <v>19</v>
      </c>
      <c r="I11" s="7" t="s">
        <v>39</v>
      </c>
      <c r="J11" s="6" t="s">
        <v>40</v>
      </c>
      <c r="K11" s="8" t="s">
        <v>22</v>
      </c>
      <c r="L11" s="8" t="s">
        <v>22</v>
      </c>
    </row>
    <row r="12" spans="1:12" ht="30" customHeight="1">
      <c r="A12" s="9" t="s">
        <v>41</v>
      </c>
      <c r="B12" s="10" t="s">
        <v>42</v>
      </c>
      <c r="C12" s="11" t="s">
        <v>43</v>
      </c>
      <c r="D12" s="11" t="s">
        <v>44</v>
      </c>
      <c r="E12" s="11" t="s">
        <v>45</v>
      </c>
      <c r="F12" s="11" t="s">
        <v>46</v>
      </c>
      <c r="G12" s="9" t="s">
        <v>47</v>
      </c>
      <c r="H12" s="9" t="s">
        <v>19</v>
      </c>
      <c r="I12" s="11" t="s">
        <v>48</v>
      </c>
      <c r="J12" s="10" t="s">
        <v>48</v>
      </c>
      <c r="K12" s="12" t="s">
        <v>22</v>
      </c>
      <c r="L12" s="12" t="s">
        <v>22</v>
      </c>
    </row>
    <row r="13" spans="1:12" ht="30" customHeight="1">
      <c r="A13" s="5" t="s">
        <v>47</v>
      </c>
      <c r="B13" s="6" t="s">
        <v>49</v>
      </c>
      <c r="C13" s="7" t="s">
        <v>50</v>
      </c>
      <c r="D13" s="7" t="s">
        <v>51</v>
      </c>
      <c r="E13" s="7" t="s">
        <v>52</v>
      </c>
      <c r="F13" s="7" t="s">
        <v>53</v>
      </c>
      <c r="G13" s="5" t="s">
        <v>12</v>
      </c>
      <c r="H13" s="5" t="s">
        <v>19</v>
      </c>
      <c r="I13" s="7" t="s">
        <v>54</v>
      </c>
      <c r="J13" s="6" t="s">
        <v>55</v>
      </c>
      <c r="K13" s="8" t="s">
        <v>22</v>
      </c>
      <c r="L13" s="8" t="s">
        <v>22</v>
      </c>
    </row>
    <row r="14" spans="1:12" ht="60" customHeight="1">
      <c r="A14" s="9" t="s">
        <v>56</v>
      </c>
      <c r="B14" s="10" t="s">
        <v>57</v>
      </c>
      <c r="C14" s="11" t="s">
        <v>58</v>
      </c>
      <c r="D14" s="11" t="s">
        <v>59</v>
      </c>
      <c r="E14" s="11" t="s">
        <v>60</v>
      </c>
      <c r="F14" s="11" t="s">
        <v>61</v>
      </c>
      <c r="G14" s="9" t="s">
        <v>12</v>
      </c>
      <c r="H14" s="9" t="s">
        <v>19</v>
      </c>
      <c r="I14" s="11" t="s">
        <v>62</v>
      </c>
      <c r="J14" s="10" t="s">
        <v>63</v>
      </c>
      <c r="K14" s="12" t="s">
        <v>22</v>
      </c>
      <c r="L14" s="12" t="s">
        <v>22</v>
      </c>
    </row>
    <row r="15" spans="1:12" ht="30" customHeight="1">
      <c r="A15" s="5" t="s">
        <v>64</v>
      </c>
      <c r="B15" s="6" t="s">
        <v>65</v>
      </c>
      <c r="C15" s="7" t="s">
        <v>66</v>
      </c>
      <c r="D15" s="7" t="s">
        <v>67</v>
      </c>
      <c r="E15" s="7" t="s">
        <v>68</v>
      </c>
      <c r="F15" s="7" t="s">
        <v>69</v>
      </c>
      <c r="G15" s="5" t="s">
        <v>23</v>
      </c>
      <c r="H15" s="5" t="s">
        <v>19</v>
      </c>
      <c r="I15" s="7" t="s">
        <v>70</v>
      </c>
      <c r="J15" s="6" t="s">
        <v>71</v>
      </c>
      <c r="K15" s="8" t="s">
        <v>22</v>
      </c>
      <c r="L15" s="8" t="s">
        <v>22</v>
      </c>
    </row>
    <row r="16" spans="1:12" ht="30" customHeight="1">
      <c r="A16" s="9" t="s">
        <v>72</v>
      </c>
      <c r="B16" s="10" t="s">
        <v>73</v>
      </c>
      <c r="C16" s="11" t="s">
        <v>74</v>
      </c>
      <c r="D16" s="11" t="s">
        <v>75</v>
      </c>
      <c r="E16" s="11" t="s">
        <v>76</v>
      </c>
      <c r="F16" s="11" t="s">
        <v>77</v>
      </c>
      <c r="G16" s="9" t="s">
        <v>23</v>
      </c>
      <c r="H16" s="9" t="s">
        <v>19</v>
      </c>
      <c r="I16" s="11" t="s">
        <v>78</v>
      </c>
      <c r="J16" s="10" t="s">
        <v>79</v>
      </c>
      <c r="K16" s="12" t="s">
        <v>22</v>
      </c>
      <c r="L16" s="12" t="s">
        <v>22</v>
      </c>
    </row>
    <row r="17" spans="1:12" ht="30" customHeight="1">
      <c r="A17" s="5" t="s">
        <v>80</v>
      </c>
      <c r="B17" s="6" t="s">
        <v>81</v>
      </c>
      <c r="C17" s="7" t="s">
        <v>82</v>
      </c>
      <c r="D17" s="7" t="s">
        <v>83</v>
      </c>
      <c r="E17" s="7" t="s">
        <v>84</v>
      </c>
      <c r="F17" s="7" t="s">
        <v>85</v>
      </c>
      <c r="G17" s="5" t="s">
        <v>12</v>
      </c>
      <c r="H17" s="5" t="s">
        <v>19</v>
      </c>
      <c r="I17" s="7" t="s">
        <v>86</v>
      </c>
      <c r="J17" s="6" t="s">
        <v>87</v>
      </c>
      <c r="K17" s="8" t="s">
        <v>22</v>
      </c>
      <c r="L17" s="8" t="s">
        <v>22</v>
      </c>
    </row>
    <row r="18" spans="1:12" ht="30" customHeight="1">
      <c r="A18" s="9" t="s">
        <v>38</v>
      </c>
      <c r="B18" s="10" t="s">
        <v>88</v>
      </c>
      <c r="C18" s="11" t="s">
        <v>89</v>
      </c>
      <c r="D18" s="11" t="s">
        <v>90</v>
      </c>
      <c r="E18" s="11" t="s">
        <v>91</v>
      </c>
      <c r="F18" s="11" t="s">
        <v>92</v>
      </c>
      <c r="G18" s="9" t="s">
        <v>12</v>
      </c>
      <c r="H18" s="9" t="s">
        <v>19</v>
      </c>
      <c r="I18" s="11" t="s">
        <v>93</v>
      </c>
      <c r="J18" s="10" t="s">
        <v>94</v>
      </c>
      <c r="K18" s="12" t="s">
        <v>22</v>
      </c>
      <c r="L18" s="12" t="s">
        <v>22</v>
      </c>
    </row>
    <row r="19" spans="1:12" ht="30" customHeight="1">
      <c r="A19" s="5" t="s">
        <v>95</v>
      </c>
      <c r="B19" s="6" t="s">
        <v>49</v>
      </c>
      <c r="C19" s="7" t="s">
        <v>50</v>
      </c>
      <c r="D19" s="7" t="s">
        <v>96</v>
      </c>
      <c r="E19" s="7" t="s">
        <v>97</v>
      </c>
      <c r="F19" s="7" t="s">
        <v>98</v>
      </c>
      <c r="G19" s="5" t="s">
        <v>12</v>
      </c>
      <c r="H19" s="5" t="s">
        <v>19</v>
      </c>
      <c r="I19" s="7" t="s">
        <v>99</v>
      </c>
      <c r="J19" s="6" t="s">
        <v>100</v>
      </c>
      <c r="K19" s="8" t="s">
        <v>22</v>
      </c>
      <c r="L19" s="8" t="s">
        <v>22</v>
      </c>
    </row>
    <row r="20" spans="1:12" ht="30" customHeight="1">
      <c r="A20" s="9" t="s">
        <v>18</v>
      </c>
      <c r="B20" s="10" t="s">
        <v>101</v>
      </c>
      <c r="C20" s="11" t="s">
        <v>102</v>
      </c>
      <c r="D20" s="11" t="s">
        <v>103</v>
      </c>
      <c r="E20" s="11" t="s">
        <v>102</v>
      </c>
      <c r="F20" s="11" t="s">
        <v>104</v>
      </c>
      <c r="G20" s="9" t="s">
        <v>12</v>
      </c>
      <c r="H20" s="9" t="s">
        <v>19</v>
      </c>
      <c r="I20" s="11" t="s">
        <v>105</v>
      </c>
      <c r="J20" s="10" t="s">
        <v>106</v>
      </c>
      <c r="K20" s="12" t="s">
        <v>22</v>
      </c>
      <c r="L20" s="12" t="s">
        <v>22</v>
      </c>
    </row>
    <row r="21" spans="1:12" ht="30" customHeight="1">
      <c r="A21" s="5" t="s">
        <v>107</v>
      </c>
      <c r="B21" s="6" t="s">
        <v>108</v>
      </c>
      <c r="C21" s="7" t="s">
        <v>109</v>
      </c>
      <c r="D21" s="7" t="s">
        <v>110</v>
      </c>
      <c r="E21" s="7" t="s">
        <v>111</v>
      </c>
      <c r="F21" s="7" t="s">
        <v>112</v>
      </c>
      <c r="G21" s="5" t="s">
        <v>47</v>
      </c>
      <c r="H21" s="5" t="s">
        <v>19</v>
      </c>
      <c r="I21" s="7" t="s">
        <v>113</v>
      </c>
      <c r="J21" s="6" t="s">
        <v>114</v>
      </c>
      <c r="K21" s="8" t="s">
        <v>22</v>
      </c>
      <c r="L21" s="8" t="s">
        <v>22</v>
      </c>
    </row>
    <row r="22" spans="1:12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38</v>
      </c>
      <c r="F22" s="11" t="s">
        <v>119</v>
      </c>
      <c r="G22" s="9" t="s">
        <v>12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116</v>
      </c>
      <c r="C23" s="7" t="s">
        <v>117</v>
      </c>
      <c r="D23" s="7" t="s">
        <v>123</v>
      </c>
      <c r="E23" s="7" t="s">
        <v>124</v>
      </c>
      <c r="F23" s="7" t="s">
        <v>119</v>
      </c>
      <c r="G23" s="5" t="s">
        <v>12</v>
      </c>
      <c r="H23" s="5" t="s">
        <v>19</v>
      </c>
      <c r="I23" s="7" t="s">
        <v>120</v>
      </c>
      <c r="J23" s="6" t="s">
        <v>125</v>
      </c>
      <c r="K23" s="8" t="s">
        <v>22</v>
      </c>
      <c r="L23" s="8" t="s">
        <v>22</v>
      </c>
    </row>
    <row r="24" spans="1:12" ht="30" customHeight="1">
      <c r="A24" s="9" t="s">
        <v>126</v>
      </c>
      <c r="B24" s="10" t="s">
        <v>116</v>
      </c>
      <c r="C24" s="11" t="s">
        <v>117</v>
      </c>
      <c r="D24" s="11" t="s">
        <v>127</v>
      </c>
      <c r="E24" s="11" t="s">
        <v>128</v>
      </c>
      <c r="F24" s="11" t="s">
        <v>119</v>
      </c>
      <c r="G24" s="9" t="s">
        <v>12</v>
      </c>
      <c r="H24" s="9" t="s">
        <v>19</v>
      </c>
      <c r="I24" s="11" t="s">
        <v>120</v>
      </c>
      <c r="J24" s="10" t="s">
        <v>129</v>
      </c>
      <c r="K24" s="12" t="s">
        <v>22</v>
      </c>
      <c r="L24" s="12" t="s">
        <v>22</v>
      </c>
    </row>
    <row r="25" spans="1:12" ht="30" customHeight="1">
      <c r="A25" s="5" t="s">
        <v>130</v>
      </c>
      <c r="B25" s="6" t="s">
        <v>116</v>
      </c>
      <c r="C25" s="7" t="s">
        <v>117</v>
      </c>
      <c r="D25" s="7" t="s">
        <v>131</v>
      </c>
      <c r="E25" s="7" t="s">
        <v>132</v>
      </c>
      <c r="F25" s="7" t="s">
        <v>119</v>
      </c>
      <c r="G25" s="5" t="s">
        <v>23</v>
      </c>
      <c r="H25" s="5" t="s">
        <v>19</v>
      </c>
      <c r="I25" s="7" t="s">
        <v>120</v>
      </c>
      <c r="J25" s="6" t="s">
        <v>133</v>
      </c>
      <c r="K25" s="8" t="s">
        <v>22</v>
      </c>
      <c r="L25" s="8" t="s">
        <v>22</v>
      </c>
    </row>
    <row r="26" spans="1:12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12</v>
      </c>
      <c r="H26" s="9" t="s">
        <v>19</v>
      </c>
      <c r="I26" s="11" t="s">
        <v>140</v>
      </c>
      <c r="J26" s="10" t="s">
        <v>141</v>
      </c>
      <c r="K26" s="12" t="s">
        <v>22</v>
      </c>
      <c r="L26" s="12" t="s">
        <v>22</v>
      </c>
    </row>
    <row r="27" spans="1:12" ht="30" customHeight="1">
      <c r="A27" s="5" t="s">
        <v>142</v>
      </c>
      <c r="B27" s="6" t="s">
        <v>135</v>
      </c>
      <c r="C27" s="7" t="s">
        <v>136</v>
      </c>
      <c r="D27" s="7" t="s">
        <v>143</v>
      </c>
      <c r="E27" s="7" t="s">
        <v>144</v>
      </c>
      <c r="F27" s="7" t="s">
        <v>139</v>
      </c>
      <c r="G27" s="5" t="s">
        <v>12</v>
      </c>
      <c r="H27" s="5" t="s">
        <v>19</v>
      </c>
      <c r="I27" s="7" t="s">
        <v>140</v>
      </c>
      <c r="J27" s="6" t="s">
        <v>141</v>
      </c>
      <c r="K27" s="8" t="s">
        <v>22</v>
      </c>
      <c r="L27" s="8" t="s">
        <v>22</v>
      </c>
    </row>
    <row r="28" spans="1:12" ht="30" customHeight="1">
      <c r="A28" s="9" t="s">
        <v>145</v>
      </c>
      <c r="B28" s="10" t="s">
        <v>135</v>
      </c>
      <c r="C28" s="11" t="s">
        <v>136</v>
      </c>
      <c r="D28" s="11" t="s">
        <v>146</v>
      </c>
      <c r="E28" s="11" t="s">
        <v>14</v>
      </c>
      <c r="F28" s="11" t="s">
        <v>139</v>
      </c>
      <c r="G28" s="9" t="s">
        <v>12</v>
      </c>
      <c r="H28" s="9" t="s">
        <v>19</v>
      </c>
      <c r="I28" s="11" t="s">
        <v>140</v>
      </c>
      <c r="J28" s="10" t="s">
        <v>141</v>
      </c>
      <c r="K28" s="12" t="s">
        <v>22</v>
      </c>
      <c r="L28" s="12" t="s">
        <v>22</v>
      </c>
    </row>
    <row r="29" spans="1:12" ht="30" customHeight="1">
      <c r="A29" s="5" t="s">
        <v>147</v>
      </c>
      <c r="B29" s="6" t="s">
        <v>135</v>
      </c>
      <c r="C29" s="7" t="s">
        <v>136</v>
      </c>
      <c r="D29" s="7" t="s">
        <v>148</v>
      </c>
      <c r="E29" s="7" t="s">
        <v>30</v>
      </c>
      <c r="F29" s="7" t="s">
        <v>139</v>
      </c>
      <c r="G29" s="5" t="s">
        <v>12</v>
      </c>
      <c r="H29" s="5" t="s">
        <v>19</v>
      </c>
      <c r="I29" s="7" t="s">
        <v>140</v>
      </c>
      <c r="J29" s="6" t="s">
        <v>141</v>
      </c>
      <c r="K29" s="8" t="s">
        <v>22</v>
      </c>
      <c r="L29" s="8" t="s">
        <v>22</v>
      </c>
    </row>
    <row r="30" spans="1:12" ht="30" customHeight="1">
      <c r="A30" s="9" t="s">
        <v>149</v>
      </c>
      <c r="B30" s="10" t="s">
        <v>135</v>
      </c>
      <c r="C30" s="11" t="s">
        <v>136</v>
      </c>
      <c r="D30" s="11" t="s">
        <v>150</v>
      </c>
      <c r="E30" s="11" t="s">
        <v>151</v>
      </c>
      <c r="F30" s="11" t="s">
        <v>139</v>
      </c>
      <c r="G30" s="9" t="s">
        <v>12</v>
      </c>
      <c r="H30" s="9" t="s">
        <v>19</v>
      </c>
      <c r="I30" s="11" t="s">
        <v>140</v>
      </c>
      <c r="J30" s="10" t="s">
        <v>141</v>
      </c>
      <c r="K30" s="12" t="s">
        <v>22</v>
      </c>
      <c r="L30" s="12" t="s">
        <v>22</v>
      </c>
    </row>
    <row r="31" spans="1:12" ht="30" customHeight="1">
      <c r="A31" s="5" t="s">
        <v>152</v>
      </c>
      <c r="B31" s="6" t="s">
        <v>135</v>
      </c>
      <c r="C31" s="7" t="s">
        <v>136</v>
      </c>
      <c r="D31" s="7" t="s">
        <v>153</v>
      </c>
      <c r="E31" s="7" t="s">
        <v>154</v>
      </c>
      <c r="F31" s="7" t="s">
        <v>139</v>
      </c>
      <c r="G31" s="5" t="s">
        <v>12</v>
      </c>
      <c r="H31" s="5" t="s">
        <v>19</v>
      </c>
      <c r="I31" s="7" t="s">
        <v>140</v>
      </c>
      <c r="J31" s="6" t="s">
        <v>141</v>
      </c>
      <c r="K31" s="8" t="s">
        <v>22</v>
      </c>
      <c r="L31" s="8" t="s">
        <v>22</v>
      </c>
    </row>
    <row r="32" spans="1:12" ht="30" customHeight="1">
      <c r="A32" s="9" t="s">
        <v>155</v>
      </c>
      <c r="B32" s="10" t="s">
        <v>156</v>
      </c>
      <c r="C32" s="11" t="s">
        <v>157</v>
      </c>
      <c r="D32" s="11" t="s">
        <v>158</v>
      </c>
      <c r="E32" s="11" t="s">
        <v>159</v>
      </c>
      <c r="F32" s="11" t="s">
        <v>160</v>
      </c>
      <c r="G32" s="9" t="s">
        <v>12</v>
      </c>
      <c r="H32" s="9" t="s">
        <v>19</v>
      </c>
      <c r="I32" s="11" t="s">
        <v>161</v>
      </c>
      <c r="J32" s="10" t="s">
        <v>162</v>
      </c>
      <c r="K32" s="12" t="s">
        <v>22</v>
      </c>
      <c r="L32" s="12" t="s">
        <v>22</v>
      </c>
    </row>
    <row r="33" spans="1:12" ht="30" customHeight="1">
      <c r="A33" s="5" t="s">
        <v>163</v>
      </c>
      <c r="B33" s="6" t="s">
        <v>156</v>
      </c>
      <c r="C33" s="7" t="s">
        <v>157</v>
      </c>
      <c r="D33" s="7" t="s">
        <v>164</v>
      </c>
      <c r="E33" s="7" t="s">
        <v>165</v>
      </c>
      <c r="F33" s="7" t="s">
        <v>160</v>
      </c>
      <c r="G33" s="5" t="s">
        <v>12</v>
      </c>
      <c r="H33" s="5" t="s">
        <v>19</v>
      </c>
      <c r="I33" s="7" t="s">
        <v>161</v>
      </c>
      <c r="J33" s="6" t="s">
        <v>162</v>
      </c>
      <c r="K33" s="8" t="s">
        <v>22</v>
      </c>
      <c r="L33" s="8" t="s">
        <v>22</v>
      </c>
    </row>
    <row r="34" spans="1:12" ht="30" customHeight="1">
      <c r="A34" s="9" t="s">
        <v>166</v>
      </c>
      <c r="B34" s="10" t="s">
        <v>167</v>
      </c>
      <c r="C34" s="11" t="s">
        <v>168</v>
      </c>
      <c r="D34" s="11" t="s">
        <v>169</v>
      </c>
      <c r="E34" s="11" t="s">
        <v>168</v>
      </c>
      <c r="F34" s="11" t="s">
        <v>170</v>
      </c>
      <c r="G34" s="9" t="s">
        <v>12</v>
      </c>
      <c r="H34" s="9" t="s">
        <v>19</v>
      </c>
      <c r="I34" s="11" t="s">
        <v>171</v>
      </c>
      <c r="J34" s="10" t="s">
        <v>172</v>
      </c>
      <c r="K34" s="12" t="s">
        <v>22</v>
      </c>
      <c r="L34" s="12" t="s">
        <v>22</v>
      </c>
    </row>
    <row r="35" spans="1:12" ht="30" customHeight="1">
      <c r="A35" s="5" t="s">
        <v>173</v>
      </c>
      <c r="B35" s="8" t="s">
        <v>22</v>
      </c>
      <c r="C35" s="7" t="s">
        <v>174</v>
      </c>
      <c r="D35" s="7" t="s">
        <v>175</v>
      </c>
      <c r="E35" s="7" t="s">
        <v>174</v>
      </c>
      <c r="F35" s="7" t="s">
        <v>176</v>
      </c>
      <c r="G35" s="5" t="s">
        <v>12</v>
      </c>
      <c r="H35" s="5" t="s">
        <v>19</v>
      </c>
      <c r="I35" s="7" t="s">
        <v>177</v>
      </c>
      <c r="J35" s="6" t="s">
        <v>178</v>
      </c>
      <c r="K35" s="8" t="s">
        <v>22</v>
      </c>
      <c r="L35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3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179</v>
      </c>
      <c r="E1" s="1"/>
      <c r="F1" s="1"/>
      <c r="G1" s="1"/>
    </row>
    <row r="2" spans="1:7">
      <c r="D2" s="2" t="s">
        <v>180</v>
      </c>
      <c r="E2" s="3" t="s">
        <v>181</v>
      </c>
      <c r="F2" s="13" t="s">
        <v>201</v>
      </c>
      <c r="G2" s="13">
        <v>1</v>
      </c>
    </row>
    <row r="3" spans="1:7">
      <c r="D3" s="2" t="s">
        <v>182</v>
      </c>
      <c r="E3" s="3" t="s">
        <v>183</v>
      </c>
      <c r="F3" s="14" t="s">
        <v>203</v>
      </c>
      <c r="G3" s="15">
        <f>TotalCost/BoardQty</f>
        <v>0.0</v>
      </c>
    </row>
    <row r="4" spans="1:7">
      <c r="D4" s="2" t="s">
        <v>184</v>
      </c>
      <c r="E4" s="3" t="s">
        <v>185</v>
      </c>
      <c r="F4" s="14" t="s">
        <v>202</v>
      </c>
      <c r="G4" s="16">
        <f>SUM(G10:G36)</f>
        <v>0</v>
      </c>
    </row>
    <row r="5" spans="1:7">
      <c r="D5" s="2" t="s">
        <v>186</v>
      </c>
      <c r="E5" s="3" t="s">
        <v>187</v>
      </c>
    </row>
    <row r="6" spans="1:7">
      <c r="D6" s="2" t="s">
        <v>188</v>
      </c>
      <c r="E6" s="3" t="s">
        <v>189</v>
      </c>
    </row>
    <row r="8" spans="1:7">
      <c r="A8" s="17" t="s">
        <v>196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197</v>
      </c>
      <c r="E9" s="18" t="s">
        <v>198</v>
      </c>
      <c r="F9" s="18" t="s">
        <v>199</v>
      </c>
      <c r="G9" s="18" t="s">
        <v>200</v>
      </c>
    </row>
    <row r="10" spans="1:7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>
      <c r="A11" s="19" t="s">
        <v>26</v>
      </c>
      <c r="B11" s="19" t="s">
        <v>25</v>
      </c>
      <c r="C11" s="19" t="s">
        <v>27</v>
      </c>
      <c r="D11" s="19" t="s">
        <v>28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37</v>
      </c>
      <c r="D12" s="19" t="s">
        <v>39</v>
      </c>
      <c r="E12" s="19">
        <f>CEILING(BoardQty*10,1)</f>
        <v>10</v>
      </c>
      <c r="G12" s="20">
        <f>IF(AND(ISNUMBER(E12),ISNUMBER(F12)),E12*F12,"")</f>
        <v/>
      </c>
    </row>
    <row r="13" spans="1:7" ht="30" customHeight="1">
      <c r="A13" s="19" t="s">
        <v>44</v>
      </c>
      <c r="B13" s="19" t="s">
        <v>45</v>
      </c>
      <c r="C13" s="19" t="s">
        <v>46</v>
      </c>
      <c r="D13" s="19" t="s">
        <v>48</v>
      </c>
      <c r="E13" s="19">
        <f>CEILING(BoardQty*5,1)</f>
        <v>5</v>
      </c>
      <c r="G13" s="20">
        <f>IF(AND(ISNUMBER(E13),ISNUMBER(F13)),E13*F13,"")</f>
        <v/>
      </c>
    </row>
    <row r="14" spans="1:7" ht="30" customHeight="1">
      <c r="A14" s="19" t="s">
        <v>51</v>
      </c>
      <c r="B14" s="19" t="s">
        <v>52</v>
      </c>
      <c r="C14" s="19" t="s">
        <v>53</v>
      </c>
      <c r="D14" s="19" t="s">
        <v>54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59</v>
      </c>
      <c r="B15" s="19" t="s">
        <v>60</v>
      </c>
      <c r="C15" s="19" t="s">
        <v>61</v>
      </c>
      <c r="D15" s="19" t="s">
        <v>62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67</v>
      </c>
      <c r="B16" s="19" t="s">
        <v>68</v>
      </c>
      <c r="C16" s="19" t="s">
        <v>69</v>
      </c>
      <c r="D16" s="19" t="s">
        <v>70</v>
      </c>
      <c r="E16" s="19">
        <f>CEILING(BoardQty*2,1)</f>
        <v>2</v>
      </c>
      <c r="G16" s="20">
        <f>IF(AND(ISNUMBER(E16),ISNUMBER(F16)),E16*F16,"")</f>
        <v/>
      </c>
    </row>
    <row r="17" spans="1:7">
      <c r="A17" s="19" t="s">
        <v>75</v>
      </c>
      <c r="B17" s="19" t="s">
        <v>76</v>
      </c>
      <c r="C17" s="19" t="s">
        <v>77</v>
      </c>
      <c r="D17" s="19" t="s">
        <v>78</v>
      </c>
      <c r="E17" s="19">
        <f>CEILING(BoardQty*2,1)</f>
        <v>2</v>
      </c>
      <c r="G17" s="20">
        <f>IF(AND(ISNUMBER(E17),ISNUMBER(F17)),E17*F17,"")</f>
        <v/>
      </c>
    </row>
    <row r="18" spans="1:7" ht="30" customHeight="1">
      <c r="A18" s="19" t="s">
        <v>83</v>
      </c>
      <c r="B18" s="19" t="s">
        <v>84</v>
      </c>
      <c r="C18" s="19" t="s">
        <v>85</v>
      </c>
      <c r="D18" s="19" t="s">
        <v>86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90</v>
      </c>
      <c r="B19" s="19" t="s">
        <v>91</v>
      </c>
      <c r="C19" s="19" t="s">
        <v>92</v>
      </c>
      <c r="D19" s="19" t="s">
        <v>93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96</v>
      </c>
      <c r="B20" s="19" t="s">
        <v>97</v>
      </c>
      <c r="C20" s="19" t="s">
        <v>98</v>
      </c>
      <c r="D20" s="19" t="s">
        <v>99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102</v>
      </c>
      <c r="C21" s="19" t="s">
        <v>104</v>
      </c>
      <c r="D21" s="19" t="s">
        <v>105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110</v>
      </c>
      <c r="B22" s="19" t="s">
        <v>111</v>
      </c>
      <c r="C22" s="19" t="s">
        <v>112</v>
      </c>
      <c r="D22" s="19" t="s">
        <v>113</v>
      </c>
      <c r="E22" s="19">
        <f>CEILING(BoardQty*5,1)</f>
        <v>5</v>
      </c>
      <c r="G22" s="20">
        <f>IF(AND(ISNUMBER(E22),ISNUMBER(F22)),E22*F22,"")</f>
        <v/>
      </c>
    </row>
    <row r="23" spans="1:7">
      <c r="A23" s="19" t="s">
        <v>118</v>
      </c>
      <c r="B23" s="19" t="s">
        <v>38</v>
      </c>
      <c r="C23" s="19" t="s">
        <v>119</v>
      </c>
      <c r="D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119</v>
      </c>
      <c r="D24" s="19" t="s">
        <v>120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127</v>
      </c>
      <c r="B25" s="19" t="s">
        <v>128</v>
      </c>
      <c r="C25" s="19" t="s">
        <v>119</v>
      </c>
      <c r="D25" s="19" t="s">
        <v>120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131</v>
      </c>
      <c r="B26" s="19" t="s">
        <v>132</v>
      </c>
      <c r="C26" s="19" t="s">
        <v>119</v>
      </c>
      <c r="D26" s="19" t="s">
        <v>120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143</v>
      </c>
      <c r="B28" s="19" t="s">
        <v>144</v>
      </c>
      <c r="C28" s="19" t="s">
        <v>139</v>
      </c>
      <c r="D28" s="19" t="s">
        <v>140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146</v>
      </c>
      <c r="B29" s="19" t="s">
        <v>14</v>
      </c>
      <c r="C29" s="19" t="s">
        <v>139</v>
      </c>
      <c r="D29" s="19" t="s">
        <v>140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148</v>
      </c>
      <c r="B30" s="19" t="s">
        <v>30</v>
      </c>
      <c r="C30" s="19" t="s">
        <v>139</v>
      </c>
      <c r="D30" s="19" t="s">
        <v>140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150</v>
      </c>
      <c r="B31" s="19" t="s">
        <v>151</v>
      </c>
      <c r="C31" s="19" t="s">
        <v>139</v>
      </c>
      <c r="D31" s="19" t="s">
        <v>140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153</v>
      </c>
      <c r="B32" s="19" t="s">
        <v>154</v>
      </c>
      <c r="C32" s="19" t="s">
        <v>139</v>
      </c>
      <c r="D32" s="19" t="s">
        <v>140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158</v>
      </c>
      <c r="B33" s="19" t="s">
        <v>159</v>
      </c>
      <c r="C33" s="19" t="s">
        <v>160</v>
      </c>
      <c r="D33" s="19" t="s">
        <v>161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164</v>
      </c>
      <c r="B34" s="19" t="s">
        <v>165</v>
      </c>
      <c r="C34" s="19" t="s">
        <v>160</v>
      </c>
      <c r="D34" s="19" t="s">
        <v>161</v>
      </c>
      <c r="E34" s="19">
        <f>BoardQty*1</f>
        <v>1</v>
      </c>
      <c r="G34" s="20">
        <f>IF(AND(ISNUMBER(E34),ISNUMBER(F34)),E34*F34,"")</f>
        <v/>
      </c>
    </row>
    <row r="35" spans="1:7" ht="30" customHeight="1">
      <c r="A35" s="19" t="s">
        <v>169</v>
      </c>
      <c r="B35" s="19" t="s">
        <v>168</v>
      </c>
      <c r="C35" s="19" t="s">
        <v>170</v>
      </c>
      <c r="D35" s="19" t="s">
        <v>171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175</v>
      </c>
      <c r="B36" s="19" t="s">
        <v>174</v>
      </c>
      <c r="C36" s="19" t="s">
        <v>176</v>
      </c>
      <c r="D36" s="19" t="s">
        <v>177</v>
      </c>
      <c r="E36" s="19">
        <f>BoardQty*1</f>
        <v>1</v>
      </c>
      <c r="G36" s="20">
        <f>IF(AND(ISNUMBER(E36),ISNUMBER(F36)),E36*F36,"")</f>
        <v/>
      </c>
    </row>
    <row r="39" spans="1:7">
      <c r="A39" s="21" t="s">
        <v>204</v>
      </c>
      <c r="B39" s="22" t="s">
        <v>205</v>
      </c>
    </row>
    <row r="40" spans="1:7">
      <c r="A40" s="23" t="s">
        <v>206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</hyperlinks>
  <pageMargins left="0.7" right="0.7" top="0.75" bottom="0.75" header="0.3" footer="0.3"/>
  <drawing r:id="rId28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207</v>
      </c>
    </row>
    <row r="2" spans="1:1">
      <c r="A2" s="5" t="s">
        <v>208</v>
      </c>
    </row>
    <row r="3" spans="1:1">
      <c r="A3" s="6" t="s">
        <v>209</v>
      </c>
    </row>
    <row r="4" spans="1:1">
      <c r="A4" s="8" t="s">
        <v>210</v>
      </c>
    </row>
    <row r="6" spans="1:1">
      <c r="A6" t="s">
        <v>211</v>
      </c>
    </row>
    <row r="7" spans="1:1">
      <c r="A7" s="24" t="s">
        <v>212</v>
      </c>
    </row>
    <row r="8" spans="1:1">
      <c r="A8" s="25" t="s">
        <v>213</v>
      </c>
    </row>
    <row r="9" spans="1:1">
      <c r="A9" s="26" t="s">
        <v>214</v>
      </c>
    </row>
    <row r="10" spans="1:1">
      <c r="A10" s="27" t="s">
        <v>215</v>
      </c>
    </row>
    <row r="11" spans="1:1">
      <c r="A11" s="28" t="s">
        <v>216</v>
      </c>
    </row>
    <row r="12" spans="1:1">
      <c r="A12" s="29" t="s">
        <v>217</v>
      </c>
    </row>
    <row r="13" spans="1:1">
      <c r="A13" s="30" t="s">
        <v>218</v>
      </c>
    </row>
    <row r="14" spans="1:1">
      <c r="A14" s="31" t="s">
        <v>219</v>
      </c>
    </row>
    <row r="15" spans="1:1">
      <c r="A15" s="32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2023-03-25T21:53:35Z</dcterms:created>
  <dcterms:modified xsi:type="dcterms:W3CDTF">2023-03-25T21:53:35Z</dcterms:modified>
</cp:coreProperties>
</file>