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<sst xmlns="http://schemas.openxmlformats.org/spreadsheetml/2006/main" count="971" uniqueCount="318">
  <si>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</si>
  <si>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</si>
  <si>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</si>
  <si>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</si>
  <si>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</si>
  <si>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</si>
  <si>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</si>
  <si>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</si>
  <si>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</si>
  <si>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</si>
  <si>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</si>
  <si>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</si>
  <si>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</si>
  <si>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</si>
  <si>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</si>
  <si>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</si>
  <si>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</si>
  <si>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</si>
  <si>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</si>
  <si>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</si>
  <si>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</si>
  <si>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</si>
  <si>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</si>
  <si>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</si>
  <si>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</si>
  <si>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</si>
  <si>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</si>
  <si>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</si>
  <si>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C6 C7 C8 C9 C10 C11 C12</t>
  </si>
  <si>
    <t>100nF</t>
  </si>
  <si>
    <t>C_0805_2012Metric</t>
  </si>
  <si>
    <t>12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</si>
  <si>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</si>
  <si>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</si>
  <si>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</si>
  <si>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</si>
  <si>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</si>
  <si>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</si>
  <si>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</si>
  <si>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</si>
  <si>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</si>
  <si>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</si>
  <si>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</si>
  <si>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</si>
  <si>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</si>
  <si>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</si>
  <si>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</si>
  <si>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</si>
  <si>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</si>
  <si>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</si>
  <si>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</si>
  <si>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</si>
  <si>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</si>
  <si>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</si>
  <si>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6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</si>
  <si>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</si>
  <si>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</si>
  <si>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</si>
  <si>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</si>
  <si>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</si>
  <si>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</si>
  <si>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</si>
  <si>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</si>
  <si>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</si>
  <si>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</si>
  <si>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</si>
  <si>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</si>
  <si>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</si>
  <si>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</si>
  <si>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</si>
  <si>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</si>
  <si>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</si>
  <si>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</si>
  <si>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</si>
  <si>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</si>
  <si>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</si>
  <si>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</si>
  <si>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</si>
  <si>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</si>
  <si>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Fuse, small symbol</t>
  </si>
  <si>
    <t>Fuse_Small</t>
  </si>
  <si>
    <t>F2 F3 F4 F5</t>
  </si>
  <si>
    <t>~</t>
  </si>
  <si>
    <t>Trace_Fuse</t>
  </si>
  <si>
    <t>10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</si>
  <si>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</si>
  <si>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</si>
  <si>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</si>
  <si>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</si>
  <si>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</si>
  <si>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</si>
  <si>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</si>
  <si>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</si>
  <si>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</si>
  <si>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</si>
  <si>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</si>
  <si>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</si>
  <si>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</si>
  <si>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</si>
  <si>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</si>
  <si>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</si>
  <si>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</si>
  <si>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</si>
  <si>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</si>
  <si>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</si>
  <si>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</si>
  <si>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</si>
  <si>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</si>
  <si>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</si>
  <si>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</si>
  <si>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</si>
  <si>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</si>
  <si>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</si>
  <si>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</si>
  <si>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</si>
  <si>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</si>
  <si>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</si>
  <si>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</si>
  <si>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</si>
  <si>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</si>
  <si>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</si>
  <si>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</si>
  <si>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</si>
  <si>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</si>
  <si>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</si>
  <si>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</si>
  <si>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</si>
  <si>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</si>
  <si>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</si>
  <si>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</si>
  <si>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</si>
  <si>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</si>
  <si>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</si>
  <si>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</si>
  <si>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</si>
  <si>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</si>
  <si>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</si>
  <si>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</si>
  <si>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</si>
  <si>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</si>
  <si>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</si>
  <si>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</si>
  <si>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</si>
  <si>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</si>
  <si>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</si>
  <si>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</si>
  <si>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</si>
  <si>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</si>
  <si>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</si>
  <si>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</si>
  <si>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</si>
  <si>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</si>
  <si>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</si>
  <si>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</si>
  <si>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</si>
  <si>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</si>
  <si>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</si>
  <si>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</si>
  <si>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</si>
  <si>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</si>
  <si>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</si>
  <si>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</si>
  <si>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</si>
  <si>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</si>
  <si>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</si>
  <si>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</si>
  <si>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</si>
  <si>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</si>
  <si>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</si>
  <si>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</si>
  <si>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</si>
  <si>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</si>
  <si>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</si>
  <si>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</si>
  <si>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</si>
  <si>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</si>
  <si>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</si>
  <si>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</si>
  <si>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</si>
  <si>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</si>
  <si>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</si>
  <si>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23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</si>
  <si>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</si>
  <si>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</si>
  <si>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</si>
  <si>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</si>
  <si>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</si>
  <si>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</si>
  <si>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</si>
  <si>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</si>
  <si>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</si>
  <si>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</si>
  <si>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</si>
  <si>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</si>
  <si>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</si>
  <si>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</si>
  <si>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FDS4435BZ</t>
  </si>
  <si>
    <t>Q1</t>
  </si>
  <si>
    <t>SO08-E3</t>
  </si>
  <si>
    <t>onsemi</t>
  </si>
  <si>
    <t>None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</si>
  <si>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</si>
  <si>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</si>
  <si>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</si>
  <si>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</si>
  <si>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</si>
  <si>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</si>
  <si>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</si>
  <si>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</si>
  <si>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</si>
  <si>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</si>
  <si>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</si>
  <si>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</si>
  <si>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</si>
  <si>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</si>
  <si>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</si>
  <si>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</si>
  <si>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</si>
  <si>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Omron B3FS 6x6mm single pole normally-open tactile switch</t>
  </si>
  <si>
    <t>SW_Omron_B3FS</t>
  </si>
  <si>
    <t>SW4</t>
  </si>
  <si>
    <t>A</t>
  </si>
  <si>
    <t>SW_SPST_B3S-1000</t>
  </si>
  <si>
    <t>https://omronfs.omron.com/en_US/ecb/products/pdf/en-b3s.pdf</t>
  </si>
  <si>
    <t>https://www.digikey.ch/de/products/detail/omron-electronics-inc-emc-div/B3S-1000P/368390</t>
  </si>
  <si>
    <t>30</t>
  </si>
  <si>
    <t>SW5</t>
  </si>
  <si>
    <t>B</t>
  </si>
  <si>
    <t>31</t>
  </si>
  <si>
    <t>SW6</t>
  </si>
  <si>
    <t>32</t>
  </si>
  <si>
    <t>SW1</t>
  </si>
  <si>
    <t>D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</si>
  <si>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</si>
  <si>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</si>
  <si>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</si>
  <si>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</si>
  <si>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</si>
  <si>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</si>
  <si>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</si>
  <si>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</si>
  <si>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</si>
  <si>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</si>
  <si>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</si>
  <si>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</si>
  <si>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</si>
  <si>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</si>
  <si>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</si>
  <si>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</si>
  <si>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</si>
  <si>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</si>
  <si>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</si>
  <si>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</si>
  <si>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</si>
  <si>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</si>
  <si>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</si>
  <si>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</si>
  <si>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</si>
  <si>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</si>
  <si>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</si>
  <si>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</si>
  <si>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</si>
  <si>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</si>
  <si>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</si>
  <si>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</si>
  <si>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</si>
  <si>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</si>
  <si>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</si>
  <si>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</si>
  <si>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</si>
  <si>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</si>
  <si>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</si>
  <si>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</si>
  <si>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</si>
  <si>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</si>
  <si>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</si>
  <si>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</si>
  <si>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</si>
  <si>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</si>
  <si>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</si>
  <si>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</si>
  <si>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</si>
  <si>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</si>
  <si>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</si>
  <si>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</si>
  <si>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</si>
  <si>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75 THT)</t>
  </si>
  <si>
    <t>Fitted Components:</t>
  </si>
  <si>
    <t>77 (5 SMD/ 69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</si>
  <si>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</si>
  <si>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</si>
  <si>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</si>
  <si>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</si>
  <si>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</si>
  <si>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</si>
  <si>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</si>
  <si>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</si>
  <si>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</si>
  <si>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</si>
  <si>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</si>
  <si>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</si>
  <si>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</si>
  <si>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2023-09-10 20:58:13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</si>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</sst>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we-online.com/components/products/datasheet/6130xx21021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witchcraft.com/assets/1/24/57PC5F_CD.pdf" TargetMode="External"/><Relationship Id="rId16" Type="http://schemas.openxmlformats.org/officeDocument/2006/relationships/hyperlink" Target="https://media.digikey.com/pdf/Data%20Sheets/Mill%20Max%20PDFs/Spring%20Loaded%20Connectors.pdf" TargetMode="External"/><Relationship Id="rId17" Type="http://schemas.openxmlformats.org/officeDocument/2006/relationships/hyperlink" Target="https://www.we-online.com/components/products/datasheet/6130xx11021.pdf" TargetMode="External"/><Relationship Id="rId18" Type="http://schemas.openxmlformats.org/officeDocument/2006/relationships/hyperlink" Target="https://www.waveshare.com/wiki/CM4-NANO-A" TargetMode="External"/><Relationship Id="rId19" Type="http://schemas.openxmlformats.org/officeDocument/2006/relationships/hyperlink" Target="https://media.digikey.com/pdf/Data%20Sheets/GCT%20PDFs/USB1061_Spec.pdf" TargetMode="External"/><Relationship Id="rId20" Type="http://schemas.openxmlformats.org/officeDocument/2006/relationships/hyperlink" Target="https://www.bourns.com/docs/product-datasheets/srp3212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cui.com/product/resource/pdqe15-d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omronfs.omron.com/en_US/ecb/products/pdf/en-b3s.pdf" TargetMode="External"/><Relationship Id="rId27" Type="http://schemas.openxmlformats.org/officeDocument/2006/relationships/hyperlink" Target="https://omronfs.omron.com/en_US/ecb/products/pdf/en-b3s.pdf" TargetMode="External"/><Relationship Id="rId28" Type="http://schemas.openxmlformats.org/officeDocument/2006/relationships/hyperlink" Target="https://omronfs.omron.com/en_US/ecb/products/pdf/en-b3s.pdf" TargetMode="External"/><Relationship Id="rId29" Type="http://schemas.openxmlformats.org/officeDocument/2006/relationships/hyperlink" Target="https://omronfs.omron.com/en_US/ecb/products/pdf/en-b3s.pdf" TargetMode="External"/><Relationship Id="rId30" Type="http://schemas.openxmlformats.org/officeDocument/2006/relationships/hyperlink" Target="https://omronfs.omron.com/en_US/ecb/products/pdf/en-b3s.pdf" TargetMode="External"/><Relationship Id="rId31" Type="http://schemas.openxmlformats.org/officeDocument/2006/relationships/hyperlink" Target="https://omronfs.omron.com/en_US/ecb/products/pdf/en-b3s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diodes.com/assets/Datasheets/74AHCT1G32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1138/SK6812+LED+datasheet+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274</v>
      </c>
      <c r="D2" s="3" t="s">
        <v>275</v>
      </c>
      <c r="E2" s="2" t="s">
        <v>284</v>
      </c>
      <c r="F2" s="3">
        <v>40</v>
      </c>
    </row>
    <row r="3" spans="1:17">
      <c r="C3" s="2" t="s">
        <v>276</v>
      </c>
      <c r="D3" s="3" t="s">
        <v>277</v>
      </c>
      <c r="E3" s="2" t="s">
        <v>285</v>
      </c>
      <c r="F3" s="3" t="s">
        <v>286</v>
      </c>
    </row>
    <row r="4" spans="1:17">
      <c r="C4" s="2" t="s">
        <v>278</v>
      </c>
      <c r="D4" s="3" t="s">
        <v>279</v>
      </c>
      <c r="E4" s="2" t="s">
        <v>287</v>
      </c>
      <c r="F4" s="3" t="s">
        <v>288</v>
      </c>
    </row>
    <row r="5" spans="1:17">
      <c r="C5" s="2" t="s">
        <v>280</v>
      </c>
      <c r="D5" s="3" t="s">
        <v>281</v>
      </c>
      <c r="E5" s="2" t="s">
        <v>289</v>
      </c>
      <c r="F5" s="3">
        <v>1</v>
      </c>
    </row>
    <row r="6" spans="1:17">
      <c r="C6" s="2" t="s">
        <v>282</v>
      </c>
      <c r="D6" s="3" t="s">
        <v>283</v>
      </c>
      <c r="E6" s="2" t="s">
        <v>290</v>
      </c>
      <c r="F6" s="3">
        <v>77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54</v>
      </c>
      <c r="B14" s="10" t="s">
        <v>55</v>
      </c>
      <c r="C14" s="11" t="s">
        <v>56</v>
      </c>
      <c r="D14" s="11" t="s">
        <v>57</v>
      </c>
      <c r="E14" s="11" t="s">
        <v>58</v>
      </c>
      <c r="F14" s="11" t="s">
        <v>59</v>
      </c>
      <c r="G14" s="9" t="s">
        <v>17</v>
      </c>
      <c r="H14" s="9" t="s">
        <v>24</v>
      </c>
      <c r="I14" s="11" t="s">
        <v>60</v>
      </c>
      <c r="J14" s="10" t="s">
        <v>61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62</v>
      </c>
      <c r="B15" s="6" t="s">
        <v>63</v>
      </c>
      <c r="C15" s="7" t="s">
        <v>64</v>
      </c>
      <c r="D15" s="7" t="s">
        <v>65</v>
      </c>
      <c r="E15" s="7" t="s">
        <v>66</v>
      </c>
      <c r="F15" s="7" t="s">
        <v>67</v>
      </c>
      <c r="G15" s="5" t="s">
        <v>17</v>
      </c>
      <c r="H15" s="5" t="s">
        <v>24</v>
      </c>
      <c r="I15" s="7" t="s">
        <v>68</v>
      </c>
      <c r="J15" s="6" t="s">
        <v>69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70</v>
      </c>
      <c r="B16" s="10" t="s">
        <v>71</v>
      </c>
      <c r="C16" s="11" t="s">
        <v>72</v>
      </c>
      <c r="D16" s="11" t="s">
        <v>73</v>
      </c>
      <c r="E16" s="11" t="s">
        <v>74</v>
      </c>
      <c r="F16" s="11" t="s">
        <v>75</v>
      </c>
      <c r="G16" s="9" t="s">
        <v>17</v>
      </c>
      <c r="H16" s="9" t="s">
        <v>24</v>
      </c>
      <c r="I16" s="11" t="s">
        <v>76</v>
      </c>
      <c r="J16" s="10" t="s">
        <v>77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>
      <c r="A17" s="5" t="s">
        <v>78</v>
      </c>
      <c r="B17" s="6" t="s">
        <v>79</v>
      </c>
      <c r="C17" s="7" t="s">
        <v>80</v>
      </c>
      <c r="D17" s="7" t="s">
        <v>81</v>
      </c>
      <c r="E17" s="8" t="s">
        <v>82</v>
      </c>
      <c r="F17" s="7" t="s">
        <v>83</v>
      </c>
      <c r="G17" s="5" t="s">
        <v>39</v>
      </c>
      <c r="H17" s="5" t="s">
        <v>24</v>
      </c>
      <c r="I17" s="8" t="s">
        <v>82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30" customHeight="1">
      <c r="A18" s="9" t="s">
        <v>84</v>
      </c>
      <c r="B18" s="10" t="s">
        <v>85</v>
      </c>
      <c r="C18" s="11" t="s">
        <v>86</v>
      </c>
      <c r="D18" s="11" t="s">
        <v>87</v>
      </c>
      <c r="E18" s="11" t="s">
        <v>88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6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94</v>
      </c>
      <c r="F19" s="7" t="s">
        <v>96</v>
      </c>
      <c r="G19" s="5" t="s">
        <v>17</v>
      </c>
      <c r="H19" s="5" t="s">
        <v>24</v>
      </c>
      <c r="I19" s="7" t="s">
        <v>97</v>
      </c>
      <c r="J19" s="6" t="s">
        <v>98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31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47</v>
      </c>
      <c r="H20" s="9" t="s">
        <v>24</v>
      </c>
      <c r="I20" s="11" t="s">
        <v>104</v>
      </c>
      <c r="J20" s="10" t="s">
        <v>105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17</v>
      </c>
      <c r="H21" s="5" t="s">
        <v>24</v>
      </c>
      <c r="I21" s="7" t="s">
        <v>112</v>
      </c>
      <c r="J21" s="6" t="s">
        <v>113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54</v>
      </c>
      <c r="H22" s="9" t="s">
        <v>24</v>
      </c>
      <c r="I22" s="12" t="s">
        <v>82</v>
      </c>
      <c r="J22" s="12" t="s">
        <v>27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6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17</v>
      </c>
      <c r="H23" s="5" t="s">
        <v>24</v>
      </c>
      <c r="I23" s="7" t="s">
        <v>126</v>
      </c>
      <c r="J23" s="6" t="s">
        <v>127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23</v>
      </c>
      <c r="H24" s="9" t="s">
        <v>24</v>
      </c>
      <c r="I24" s="11" t="s">
        <v>134</v>
      </c>
      <c r="J24" s="10" t="s">
        <v>135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23</v>
      </c>
      <c r="H25" s="5" t="s">
        <v>24</v>
      </c>
      <c r="I25" s="7" t="s">
        <v>142</v>
      </c>
      <c r="J25" s="6" t="s">
        <v>143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17</v>
      </c>
      <c r="H26" s="9" t="s">
        <v>24</v>
      </c>
      <c r="I26" s="11" t="s">
        <v>150</v>
      </c>
      <c r="J26" s="10" t="s">
        <v>151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152</v>
      </c>
      <c r="B27" s="6" t="s">
        <v>153</v>
      </c>
      <c r="C27" s="7" t="s">
        <v>154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107</v>
      </c>
      <c r="C28" s="11" t="s">
        <v>108</v>
      </c>
      <c r="D28" s="11" t="s">
        <v>161</v>
      </c>
      <c r="E28" s="11" t="s">
        <v>162</v>
      </c>
      <c r="F28" s="11" t="s">
        <v>163</v>
      </c>
      <c r="G28" s="9" t="s">
        <v>17</v>
      </c>
      <c r="H28" s="9" t="s">
        <v>24</v>
      </c>
      <c r="I28" s="11" t="s">
        <v>164</v>
      </c>
      <c r="J28" s="10" t="s">
        <v>165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166</v>
      </c>
      <c r="B29" s="6" t="s">
        <v>167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17</v>
      </c>
      <c r="H29" s="5" t="s">
        <v>24</v>
      </c>
      <c r="I29" s="7" t="s">
        <v>171</v>
      </c>
      <c r="J29" s="6" t="s">
        <v>172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17</v>
      </c>
      <c r="H30" s="9" t="s">
        <v>24</v>
      </c>
      <c r="I30" s="11" t="s">
        <v>179</v>
      </c>
      <c r="J30" s="10" t="s">
        <v>180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181</v>
      </c>
      <c r="B31" s="6" t="s">
        <v>182</v>
      </c>
      <c r="C31" s="7" t="s">
        <v>183</v>
      </c>
      <c r="D31" s="7" t="s">
        <v>184</v>
      </c>
      <c r="E31" s="7" t="s">
        <v>185</v>
      </c>
      <c r="F31" s="7" t="s">
        <v>186</v>
      </c>
      <c r="G31" s="5" t="s">
        <v>47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>
      <c r="A33" s="5" t="s">
        <v>195</v>
      </c>
      <c r="B33" s="8" t="s">
        <v>27</v>
      </c>
      <c r="C33" s="7" t="s">
        <v>196</v>
      </c>
      <c r="D33" s="7" t="s">
        <v>197</v>
      </c>
      <c r="E33" s="7" t="s">
        <v>196</v>
      </c>
      <c r="F33" s="7" t="s">
        <v>198</v>
      </c>
      <c r="G33" s="5" t="s">
        <v>17</v>
      </c>
      <c r="H33" s="5" t="s">
        <v>24</v>
      </c>
      <c r="I33" s="8" t="s">
        <v>27</v>
      </c>
      <c r="J33" s="8" t="s">
        <v>27</v>
      </c>
      <c r="K33" s="6" t="s">
        <v>199</v>
      </c>
      <c r="L33" s="6" t="s">
        <v>200</v>
      </c>
      <c r="M33" s="6" t="s">
        <v>196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201</v>
      </c>
      <c r="B34" s="10" t="s">
        <v>202</v>
      </c>
      <c r="C34" s="11" t="s">
        <v>203</v>
      </c>
      <c r="D34" s="11" t="s">
        <v>204</v>
      </c>
      <c r="E34" s="11" t="s">
        <v>84</v>
      </c>
      <c r="F34" s="11" t="s">
        <v>205</v>
      </c>
      <c r="G34" s="9" t="s">
        <v>17</v>
      </c>
      <c r="H34" s="9" t="s">
        <v>24</v>
      </c>
      <c r="I34" s="11" t="s">
        <v>206</v>
      </c>
      <c r="J34" s="10" t="s">
        <v>207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208</v>
      </c>
      <c r="B35" s="6" t="s">
        <v>202</v>
      </c>
      <c r="C35" s="7" t="s">
        <v>203</v>
      </c>
      <c r="D35" s="7" t="s">
        <v>209</v>
      </c>
      <c r="E35" s="7" t="s">
        <v>210</v>
      </c>
      <c r="F35" s="7" t="s">
        <v>205</v>
      </c>
      <c r="G35" s="5" t="s">
        <v>17</v>
      </c>
      <c r="H35" s="5" t="s">
        <v>24</v>
      </c>
      <c r="I35" s="7" t="s">
        <v>211</v>
      </c>
      <c r="J35" s="6" t="s">
        <v>212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60" customHeight="1">
      <c r="A36" s="9" t="s">
        <v>213</v>
      </c>
      <c r="B36" s="10" t="s">
        <v>202</v>
      </c>
      <c r="C36" s="11" t="s">
        <v>203</v>
      </c>
      <c r="D36" s="11" t="s">
        <v>214</v>
      </c>
      <c r="E36" s="11" t="s">
        <v>215</v>
      </c>
      <c r="F36" s="11" t="s">
        <v>205</v>
      </c>
      <c r="G36" s="9" t="s">
        <v>23</v>
      </c>
      <c r="H36" s="9" t="s">
        <v>24</v>
      </c>
      <c r="I36" s="11" t="s">
        <v>211</v>
      </c>
      <c r="J36" s="10" t="s">
        <v>216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217</v>
      </c>
      <c r="B37" s="6" t="s">
        <v>218</v>
      </c>
      <c r="C37" s="7" t="s">
        <v>219</v>
      </c>
      <c r="D37" s="7" t="s">
        <v>220</v>
      </c>
      <c r="E37" s="7" t="s">
        <v>221</v>
      </c>
      <c r="F37" s="7" t="s">
        <v>222</v>
      </c>
      <c r="G37" s="5" t="s">
        <v>17</v>
      </c>
      <c r="H37" s="5" t="s">
        <v>24</v>
      </c>
      <c r="I37" s="7" t="s">
        <v>223</v>
      </c>
      <c r="J37" s="6" t="s">
        <v>224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225</v>
      </c>
      <c r="B38" s="10" t="s">
        <v>218</v>
      </c>
      <c r="C38" s="11" t="s">
        <v>219</v>
      </c>
      <c r="D38" s="11" t="s">
        <v>226</v>
      </c>
      <c r="E38" s="11" t="s">
        <v>227</v>
      </c>
      <c r="F38" s="11" t="s">
        <v>222</v>
      </c>
      <c r="G38" s="9" t="s">
        <v>17</v>
      </c>
      <c r="H38" s="9" t="s">
        <v>24</v>
      </c>
      <c r="I38" s="11" t="s">
        <v>223</v>
      </c>
      <c r="J38" s="10" t="s">
        <v>224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228</v>
      </c>
      <c r="B39" s="6" t="s">
        <v>218</v>
      </c>
      <c r="C39" s="7" t="s">
        <v>219</v>
      </c>
      <c r="D39" s="7" t="s">
        <v>229</v>
      </c>
      <c r="E39" s="7" t="s">
        <v>19</v>
      </c>
      <c r="F39" s="7" t="s">
        <v>222</v>
      </c>
      <c r="G39" s="5" t="s">
        <v>17</v>
      </c>
      <c r="H39" s="5" t="s">
        <v>24</v>
      </c>
      <c r="I39" s="7" t="s">
        <v>223</v>
      </c>
      <c r="J39" s="6" t="s">
        <v>224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230</v>
      </c>
      <c r="B40" s="10" t="s">
        <v>218</v>
      </c>
      <c r="C40" s="11" t="s">
        <v>219</v>
      </c>
      <c r="D40" s="11" t="s">
        <v>231</v>
      </c>
      <c r="E40" s="11" t="s">
        <v>232</v>
      </c>
      <c r="F40" s="11" t="s">
        <v>222</v>
      </c>
      <c r="G40" s="9" t="s">
        <v>17</v>
      </c>
      <c r="H40" s="9" t="s">
        <v>24</v>
      </c>
      <c r="I40" s="11" t="s">
        <v>223</v>
      </c>
      <c r="J40" s="10" t="s">
        <v>224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210</v>
      </c>
      <c r="B41" s="6" t="s">
        <v>218</v>
      </c>
      <c r="C41" s="7" t="s">
        <v>219</v>
      </c>
      <c r="D41" s="7" t="s">
        <v>233</v>
      </c>
      <c r="E41" s="7" t="s">
        <v>234</v>
      </c>
      <c r="F41" s="7" t="s">
        <v>222</v>
      </c>
      <c r="G41" s="5" t="s">
        <v>17</v>
      </c>
      <c r="H41" s="5" t="s">
        <v>24</v>
      </c>
      <c r="I41" s="7" t="s">
        <v>223</v>
      </c>
      <c r="J41" s="6" t="s">
        <v>224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235</v>
      </c>
      <c r="B42" s="10" t="s">
        <v>218</v>
      </c>
      <c r="C42" s="11" t="s">
        <v>219</v>
      </c>
      <c r="D42" s="11" t="s">
        <v>236</v>
      </c>
      <c r="E42" s="11" t="s">
        <v>237</v>
      </c>
      <c r="F42" s="11" t="s">
        <v>222</v>
      </c>
      <c r="G42" s="9" t="s">
        <v>17</v>
      </c>
      <c r="H42" s="9" t="s">
        <v>24</v>
      </c>
      <c r="I42" s="11" t="s">
        <v>223</v>
      </c>
      <c r="J42" s="10" t="s">
        <v>224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238</v>
      </c>
      <c r="B43" s="6" t="s">
        <v>239</v>
      </c>
      <c r="C43" s="7" t="s">
        <v>240</v>
      </c>
      <c r="D43" s="7" t="s">
        <v>241</v>
      </c>
      <c r="E43" s="7" t="s">
        <v>242</v>
      </c>
      <c r="F43" s="7" t="s">
        <v>243</v>
      </c>
      <c r="G43" s="5" t="s">
        <v>17</v>
      </c>
      <c r="H43" s="5" t="s">
        <v>24</v>
      </c>
      <c r="I43" s="7" t="s">
        <v>244</v>
      </c>
      <c r="J43" s="6" t="s">
        <v>245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246</v>
      </c>
      <c r="B44" s="10" t="s">
        <v>239</v>
      </c>
      <c r="C44" s="11" t="s">
        <v>240</v>
      </c>
      <c r="D44" s="11" t="s">
        <v>247</v>
      </c>
      <c r="E44" s="11" t="s">
        <v>248</v>
      </c>
      <c r="F44" s="11" t="s">
        <v>243</v>
      </c>
      <c r="G44" s="9" t="s">
        <v>17</v>
      </c>
      <c r="H44" s="9" t="s">
        <v>24</v>
      </c>
      <c r="I44" s="11" t="s">
        <v>244</v>
      </c>
      <c r="J44" s="10" t="s">
        <v>245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249</v>
      </c>
      <c r="B45" s="8" t="s">
        <v>27</v>
      </c>
      <c r="C45" s="7" t="s">
        <v>250</v>
      </c>
      <c r="D45" s="7" t="s">
        <v>251</v>
      </c>
      <c r="E45" s="7" t="s">
        <v>250</v>
      </c>
      <c r="F45" s="7" t="s">
        <v>252</v>
      </c>
      <c r="G45" s="5" t="s">
        <v>17</v>
      </c>
      <c r="H45" s="5" t="s">
        <v>24</v>
      </c>
      <c r="I45" s="7" t="s">
        <v>253</v>
      </c>
      <c r="J45" s="6" t="s">
        <v>254</v>
      </c>
      <c r="K45" s="6" t="s">
        <v>255</v>
      </c>
      <c r="L45" s="6" t="s">
        <v>256</v>
      </c>
      <c r="M45" s="6" t="s">
        <v>250</v>
      </c>
      <c r="N45" s="6" t="s">
        <v>257</v>
      </c>
      <c r="O45" s="8" t="s">
        <v>27</v>
      </c>
      <c r="P45" s="6" t="s">
        <v>258</v>
      </c>
      <c r="Q45" s="6" t="s">
        <v>259</v>
      </c>
    </row>
    <row r="46" spans="1:17" ht="30" customHeight="1">
      <c r="A46" s="9" t="s">
        <v>260</v>
      </c>
      <c r="B46" s="12" t="s">
        <v>27</v>
      </c>
      <c r="C46" s="11" t="s">
        <v>261</v>
      </c>
      <c r="D46" s="11" t="s">
        <v>262</v>
      </c>
      <c r="E46" s="11" t="s">
        <v>261</v>
      </c>
      <c r="F46" s="11" t="s">
        <v>263</v>
      </c>
      <c r="G46" s="9" t="s">
        <v>17</v>
      </c>
      <c r="H46" s="9" t="s">
        <v>24</v>
      </c>
      <c r="I46" s="11" t="s">
        <v>264</v>
      </c>
      <c r="J46" s="10" t="s">
        <v>265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  <row r="47" spans="1:17" ht="30" customHeight="1">
      <c r="A47" s="5" t="s">
        <v>266</v>
      </c>
      <c r="B47" s="6" t="s">
        <v>267</v>
      </c>
      <c r="C47" s="7" t="s">
        <v>268</v>
      </c>
      <c r="D47" s="7" t="s">
        <v>269</v>
      </c>
      <c r="E47" s="7" t="s">
        <v>268</v>
      </c>
      <c r="F47" s="7" t="s">
        <v>270</v>
      </c>
      <c r="G47" s="5" t="s">
        <v>17</v>
      </c>
      <c r="H47" s="5" t="s">
        <v>24</v>
      </c>
      <c r="I47" s="7" t="s">
        <v>271</v>
      </c>
      <c r="J47" s="6" t="s">
        <v>272</v>
      </c>
      <c r="K47" s="8" t="s">
        <v>27</v>
      </c>
      <c r="L47" s="8" t="s">
        <v>27</v>
      </c>
      <c r="M47" s="8" t="s">
        <v>27</v>
      </c>
      <c r="N47" s="8" t="s">
        <v>27</v>
      </c>
      <c r="O47" s="8" t="s">
        <v>27</v>
      </c>
      <c r="P47" s="8" t="s">
        <v>27</v>
      </c>
      <c r="Q47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25.7109375" customWidth="1"/>
    <col min="5" max="5" width="19.7109375" customWidth="1"/>
    <col min="6" max="6" width="3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2.7109375" customWidth="1"/>
    <col min="12" max="12" width="17.7109375" customWidth="1"/>
    <col min="13" max="13" width="12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274</v>
      </c>
      <c r="D2" s="3" t="s">
        <v>275</v>
      </c>
      <c r="E2" s="2" t="s">
        <v>284</v>
      </c>
      <c r="F2" s="3">
        <v>40</v>
      </c>
    </row>
    <row r="3" spans="1:17">
      <c r="C3" s="2" t="s">
        <v>276</v>
      </c>
      <c r="D3" s="3" t="s">
        <v>277</v>
      </c>
      <c r="E3" s="2" t="s">
        <v>285</v>
      </c>
      <c r="F3" s="3" t="s">
        <v>286</v>
      </c>
    </row>
    <row r="4" spans="1:17">
      <c r="C4" s="2" t="s">
        <v>278</v>
      </c>
      <c r="D4" s="3" t="s">
        <v>279</v>
      </c>
      <c r="E4" s="2" t="s">
        <v>287</v>
      </c>
      <c r="F4" s="3" t="s">
        <v>288</v>
      </c>
    </row>
    <row r="5" spans="1:17">
      <c r="C5" s="2" t="s">
        <v>280</v>
      </c>
      <c r="D5" s="3" t="s">
        <v>281</v>
      </c>
      <c r="E5" s="2" t="s">
        <v>289</v>
      </c>
      <c r="F5" s="3">
        <v>1</v>
      </c>
    </row>
    <row r="6" spans="1:17">
      <c r="C6" s="2" t="s">
        <v>282</v>
      </c>
      <c r="D6" s="3" t="s">
        <v>283</v>
      </c>
      <c r="E6" s="2" t="s">
        <v>290</v>
      </c>
      <c r="F6" s="3">
        <v>77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48</v>
      </c>
      <c r="C9" s="7" t="s">
        <v>49</v>
      </c>
      <c r="D9" s="7" t="s">
        <v>291</v>
      </c>
      <c r="E9" s="7" t="s">
        <v>49</v>
      </c>
      <c r="F9" s="7" t="s">
        <v>51</v>
      </c>
      <c r="G9" s="5" t="s">
        <v>54</v>
      </c>
      <c r="H9" s="5" t="s">
        <v>292</v>
      </c>
      <c r="I9" s="7" t="s">
        <v>52</v>
      </c>
      <c r="J9" s="6" t="s">
        <v>53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273</v>
      </c>
      <c r="E1" s="1"/>
      <c r="F1" s="1"/>
      <c r="G1" s="1"/>
    </row>
    <row r="2" spans="1:7">
      <c r="D2" s="2" t="s">
        <v>274</v>
      </c>
      <c r="E2" s="3" t="s">
        <v>275</v>
      </c>
      <c r="F2" s="13" t="s">
        <v>298</v>
      </c>
      <c r="G2" s="13">
        <v>1</v>
      </c>
    </row>
    <row r="3" spans="1:7">
      <c r="D3" s="2" t="s">
        <v>276</v>
      </c>
      <c r="E3" s="3" t="s">
        <v>277</v>
      </c>
      <c r="F3" s="14" t="s">
        <v>300</v>
      </c>
      <c r="G3" s="15">
        <f>TotalCost/BoardQty</f>
        <v>0.0</v>
      </c>
    </row>
    <row r="4" spans="1:7">
      <c r="D4" s="2" t="s">
        <v>278</v>
      </c>
      <c r="E4" s="3" t="s">
        <v>279</v>
      </c>
      <c r="F4" s="14" t="s">
        <v>299</v>
      </c>
      <c r="G4" s="16">
        <f>SUM(G10:G48)</f>
        <v>0</v>
      </c>
    </row>
    <row r="5" spans="1:7">
      <c r="D5" s="2" t="s">
        <v>280</v>
      </c>
      <c r="E5" s="3" t="s">
        <v>281</v>
      </c>
    </row>
    <row r="6" spans="1:7">
      <c r="D6" s="2" t="s">
        <v>282</v>
      </c>
      <c r="E6" s="3" t="s">
        <v>283</v>
      </c>
    </row>
    <row r="8" spans="1:7">
      <c r="A8" s="17" t="s">
        <v>293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294</v>
      </c>
      <c r="E9" s="18" t="s">
        <v>295</v>
      </c>
      <c r="F9" s="18" t="s">
        <v>296</v>
      </c>
      <c r="G9" s="18" t="s">
        <v>297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57</v>
      </c>
      <c r="B15" s="19" t="s">
        <v>58</v>
      </c>
      <c r="C15" s="19" t="s">
        <v>59</v>
      </c>
      <c r="D15" s="19" t="s">
        <v>60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65</v>
      </c>
      <c r="B16" s="19" t="s">
        <v>66</v>
      </c>
      <c r="C16" s="19" t="s">
        <v>67</v>
      </c>
      <c r="D16" s="19" t="s">
        <v>68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73</v>
      </c>
      <c r="B17" s="19" t="s">
        <v>74</v>
      </c>
      <c r="C17" s="19" t="s">
        <v>75</v>
      </c>
      <c r="D17" s="19" t="s">
        <v>76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81</v>
      </c>
      <c r="B18" s="19" t="s">
        <v>82</v>
      </c>
      <c r="C18" s="19" t="s">
        <v>83</v>
      </c>
      <c r="E18" s="19">
        <f>CEILING(BoardQty*4,1)</f>
        <v>4</v>
      </c>
      <c r="G18" s="20">
        <f>IF(AND(ISNUMBER(E18),ISNUMBER(F18)),E18*F18,"")</f>
        <v/>
      </c>
    </row>
    <row r="19" spans="1:7" ht="30" customHeight="1">
      <c r="A19" s="19" t="s">
        <v>87</v>
      </c>
      <c r="B19" s="19" t="s">
        <v>88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95</v>
      </c>
      <c r="B20" s="19" t="s">
        <v>94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E23" s="19">
        <f>CEILING(BoardQty*6,1)</f>
        <v>6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184</v>
      </c>
      <c r="B32" s="19" t="s">
        <v>185</v>
      </c>
      <c r="C32" s="19" t="s">
        <v>186</v>
      </c>
      <c r="D32" s="19" t="s">
        <v>187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197</v>
      </c>
      <c r="B34" s="19" t="s">
        <v>196</v>
      </c>
      <c r="C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204</v>
      </c>
      <c r="B35" s="19" t="s">
        <v>84</v>
      </c>
      <c r="C35" s="19" t="s">
        <v>205</v>
      </c>
      <c r="D35" s="19" t="s">
        <v>206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209</v>
      </c>
      <c r="B36" s="19" t="s">
        <v>210</v>
      </c>
      <c r="C36" s="19" t="s">
        <v>205</v>
      </c>
      <c r="D36" s="19" t="s">
        <v>211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214</v>
      </c>
      <c r="B37" s="19" t="s">
        <v>215</v>
      </c>
      <c r="C37" s="19" t="s">
        <v>205</v>
      </c>
      <c r="D37" s="19" t="s">
        <v>211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220</v>
      </c>
      <c r="B38" s="19" t="s">
        <v>221</v>
      </c>
      <c r="C38" s="19" t="s">
        <v>222</v>
      </c>
      <c r="D38" s="19" t="s">
        <v>223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226</v>
      </c>
      <c r="B39" s="19" t="s">
        <v>227</v>
      </c>
      <c r="C39" s="19" t="s">
        <v>222</v>
      </c>
      <c r="D39" s="19" t="s">
        <v>223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229</v>
      </c>
      <c r="B40" s="19" t="s">
        <v>19</v>
      </c>
      <c r="C40" s="19" t="s">
        <v>222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231</v>
      </c>
      <c r="B41" s="19" t="s">
        <v>232</v>
      </c>
      <c r="C41" s="19" t="s">
        <v>222</v>
      </c>
      <c r="D41" s="19" t="s">
        <v>223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233</v>
      </c>
      <c r="B42" s="19" t="s">
        <v>234</v>
      </c>
      <c r="C42" s="19" t="s">
        <v>222</v>
      </c>
      <c r="D42" s="19" t="s">
        <v>223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236</v>
      </c>
      <c r="B43" s="19" t="s">
        <v>237</v>
      </c>
      <c r="C43" s="19" t="s">
        <v>222</v>
      </c>
      <c r="D43" s="19" t="s">
        <v>223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243</v>
      </c>
      <c r="D44" s="19" t="s">
        <v>244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247</v>
      </c>
      <c r="B45" s="19" t="s">
        <v>248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251</v>
      </c>
      <c r="B46" s="19" t="s">
        <v>250</v>
      </c>
      <c r="C46" s="19" t="s">
        <v>252</v>
      </c>
      <c r="D46" s="19" t="s">
        <v>250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262</v>
      </c>
      <c r="B47" s="19" t="s">
        <v>261</v>
      </c>
      <c r="C47" s="19" t="s">
        <v>263</v>
      </c>
      <c r="D47" s="19" t="s">
        <v>264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268</v>
      </c>
      <c r="C48" s="19" t="s">
        <v>270</v>
      </c>
      <c r="D48" s="19" t="s">
        <v>271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301</v>
      </c>
      <c r="B51" s="22" t="s">
        <v>302</v>
      </c>
    </row>
    <row r="52" spans="1:2">
      <c r="A52" s="23" t="s">
        <v>303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  <hyperlink ref="D48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34.7109375" customWidth="1" outlineLevel="2"/>
    <col min="4" max="4" width="3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273</v>
      </c>
      <c r="E1" s="1"/>
      <c r="F1" s="1"/>
      <c r="G1" s="1"/>
    </row>
    <row r="2" spans="1:7">
      <c r="D2" s="2" t="s">
        <v>274</v>
      </c>
      <c r="E2" s="3" t="s">
        <v>275</v>
      </c>
      <c r="F2" s="13" t="s">
        <v>298</v>
      </c>
      <c r="G2" s="13">
        <v>1</v>
      </c>
    </row>
    <row r="3" spans="1:7">
      <c r="D3" s="2" t="s">
        <v>276</v>
      </c>
      <c r="E3" s="3" t="s">
        <v>277</v>
      </c>
      <c r="F3" s="14" t="s">
        <v>300</v>
      </c>
      <c r="G3" s="15">
        <f>TotalCost/BoardQty</f>
        <v>0.0</v>
      </c>
    </row>
    <row r="4" spans="1:7">
      <c r="D4" s="2" t="s">
        <v>278</v>
      </c>
      <c r="E4" s="3" t="s">
        <v>279</v>
      </c>
      <c r="F4" s="14" t="s">
        <v>299</v>
      </c>
      <c r="G4" s="16">
        <f>SUM(G10)</f>
        <v>0</v>
      </c>
    </row>
    <row r="5" spans="1:7">
      <c r="D5" s="2" t="s">
        <v>280</v>
      </c>
      <c r="E5" s="3" t="s">
        <v>281</v>
      </c>
    </row>
    <row r="6" spans="1:7">
      <c r="D6" s="2" t="s">
        <v>282</v>
      </c>
      <c r="E6" s="3" t="s">
        <v>283</v>
      </c>
    </row>
    <row r="8" spans="1:7">
      <c r="A8" s="17" t="s">
        <v>293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294</v>
      </c>
      <c r="E9" s="18" t="s">
        <v>295</v>
      </c>
      <c r="F9" s="18" t="s">
        <v>296</v>
      </c>
      <c r="G9" s="18" t="s">
        <v>297</v>
      </c>
    </row>
    <row r="10" spans="1:7" ht="30" customHeight="1">
      <c r="A10" s="19" t="s">
        <v>291</v>
      </c>
      <c r="B10" s="19" t="s">
        <v>49</v>
      </c>
      <c r="C10" s="19" t="s">
        <v>51</v>
      </c>
      <c r="D10" s="19" t="s">
        <v>52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301</v>
      </c>
      <c r="B13" s="22" t="s">
        <v>302</v>
      </c>
    </row>
    <row r="14" spans="1:7">
      <c r="A14" s="23" t="s">
        <v>303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304</v>
      </c>
    </row>
    <row r="2" spans="1:1">
      <c r="A2" s="5" t="s">
        <v>305</v>
      </c>
    </row>
    <row r="3" spans="1:1">
      <c r="A3" s="6" t="s">
        <v>306</v>
      </c>
    </row>
    <row r="4" spans="1:1">
      <c r="A4" s="8" t="s">
        <v>307</v>
      </c>
    </row>
    <row r="6" spans="1:1">
      <c r="A6" t="s">
        <v>308</v>
      </c>
    </row>
    <row r="7" spans="1:1">
      <c r="A7" s="24" t="s">
        <v>309</v>
      </c>
    </row>
    <row r="8" spans="1:1">
      <c r="A8" s="25" t="s">
        <v>310</v>
      </c>
    </row>
    <row r="9" spans="1:1">
      <c r="A9" s="26" t="s">
        <v>311</v>
      </c>
    </row>
    <row r="10" spans="1:1">
      <c r="A10" s="27" t="s">
        <v>312</v>
      </c>
    </row>
    <row r="11" spans="1:1">
      <c r="A11" s="28" t="s">
        <v>313</v>
      </c>
    </row>
    <row r="12" spans="1:1">
      <c r="A12" s="29" t="s">
        <v>314</v>
      </c>
    </row>
    <row r="13" spans="1:1">
      <c r="A13" s="30" t="s">
        <v>315</v>
      </c>
    </row>
    <row r="14" spans="1:1">
      <c r="A14" s="31" t="s">
        <v>316</v>
      </c>
    </row>
    <row r="15" spans="1:1">
      <c r="A15" s="32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2023-09-10T20:58:13Z</dcterms:created>
  <dcterms:modified xsi:type="dcterms:W3CDTF">2023-09-10T20:58:13Z</dcterms:modified>
</cp:coreProperties>
</file>