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<sst xmlns="http://schemas.openxmlformats.org/spreadsheetml/2006/main" count="1210" uniqueCount="331">
  <si>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</si>
  <si>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</si>
  <si>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</si>
  <si>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</si>
  <si>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</si>
  <si>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</si>
  <si>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</si>
  <si>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</si>
  <si>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</si>
  <si>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</si>
  <si>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</si>
  <si>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Supplier</t>
  </si>
  <si>
    <t>DigiKey_Part_Number</t>
  </si>
  <si>
    <t>MF</t>
  </si>
  <si>
    <t>Purchase-URL</t>
  </si>
  <si>
    <t>PACKAGE</t>
  </si>
  <si>
    <t>MPN</t>
  </si>
  <si>
    <t>OC_FARNELL</t>
  </si>
  <si>
    <t>SnapEDA_Link</t>
  </si>
  <si>
    <t>MP</t>
  </si>
  <si>
    <t>OC_NEWARK</t>
  </si>
  <si>
    <t>Check_prices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</si>
  <si>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</si>
  <si>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</si>
  <si>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</si>
  <si>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</si>
  <si>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</si>
  <si>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</si>
  <si>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</si>
  <si>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</si>
  <si>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</si>
  <si>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/>
  </si>
  <si>
    <t>https://www.digikey.ch/de/products/detail/kemet/C330C102JHR5TA/1465599</t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</si>
  <si>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</si>
  <si>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</si>
  <si>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</si>
  <si>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</si>
  <si>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</si>
  <si>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</si>
  <si>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</si>
  <si>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</si>
  <si>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</si>
  <si>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</si>
  <si>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</si>
  <si>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</si>
  <si>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</si>
  <si>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</si>
  <si>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</si>
  <si>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</si>
  <si>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</si>
  <si>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</si>
  <si>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</si>
  <si>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</si>
  <si>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</si>
  <si>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</si>
  <si>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</si>
  <si>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</si>
  <si>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</si>
  <si>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</si>
  <si>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D</t>
  </si>
  <si>
    <t>1=K 2=A</t>
  </si>
  <si>
    <t>https://www.digikey.ch/en/products/detail/onsemi/1N4148/458603</t>
  </si>
  <si>
    <t>6</t>
  </si>
  <si>
    <t>100V 3A General Purpose Rectifier Diode, DO-201AD</t>
  </si>
  <si>
    <t>1N5401</t>
  </si>
  <si>
    <t>D12</t>
  </si>
  <si>
    <t>D_DO-201AD_P15.24mm_Horizontal</t>
  </si>
  <si>
    <t>http://www.vishay.com/docs/88516/1n5400.pdf</t>
  </si>
  <si>
    <t>https://www.digikey.ch/de/products/detail/onsemi/1N5401G/1485525</t>
  </si>
  <si>
    <t>7</t>
  </si>
  <si>
    <t>20V 1A Schottky Barrier Rectifier Diode, DO-41</t>
  </si>
  <si>
    <t>1N5817</t>
  </si>
  <si>
    <t>D13</t>
  </si>
  <si>
    <t>D_DO-41_SOD81_P10.16mm_Horizontal</t>
  </si>
  <si>
    <t>https://www.onsemi.com/pdf/datasheet/1n5817-d.pdf</t>
  </si>
  <si>
    <t>https://www.digikey.ch/en/products/detail/onsemi/1N5817RLG/807254</t>
  </si>
  <si>
    <t>8</t>
  </si>
  <si>
    <t>RGB LED with integrated controller, 5mm/8mm LED package</t>
  </si>
  <si>
    <t>NeoPixel_THT</t>
  </si>
  <si>
    <t>D1 D2 D3 D4</t>
  </si>
  <si>
    <t>NEOPIX</t>
  </si>
  <si>
    <t>LED_D5.0mm-NeoPixel</t>
  </si>
  <si>
    <t>https://cdn.sparkfun.com/assets/6/9/0/f/3/DS-12999-LED_-_RGB_Addressable__PTH__5mm_Clear__5_Pack_.pdf</t>
  </si>
  <si>
    <t>https://www.digikey.ch/de/products/detail/sparkfun-electronics/COM-12999/5673800</t>
  </si>
  <si>
    <t>9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</si>
  <si>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</si>
  <si>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</si>
  <si>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</si>
  <si>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</si>
  <si>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</si>
  <si>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https://www.onsemi.com/pdf/datasheet/1n5400-d.pdf</t>
  </si>
  <si>
    <t>https://www.digikey.ch/de/products/detail/bel-fuse-inc/0ZRP0090FF1E/9468255</t>
  </si>
  <si>
    <t>10</t>
  </si>
  <si>
    <t>Fuse, small symbol</t>
  </si>
  <si>
    <t>Fuse_Small</t>
  </si>
  <si>
    <t>F2 F3 F4 F5</t>
  </si>
  <si>
    <t>~</t>
  </si>
  <si>
    <t>Trace_Fuse</t>
  </si>
  <si>
    <t>11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</si>
  <si>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</si>
  <si>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</si>
  <si>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</si>
  <si>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</si>
  <si>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</si>
  <si>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</si>
  <si>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</si>
  <si>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</si>
  <si>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</si>
  <si>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</si>
  <si>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</si>
  <si>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</si>
  <si>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</si>
  <si>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13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</si>
  <si>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</si>
  <si>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</si>
  <si>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</si>
  <si>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</si>
  <si>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</si>
  <si>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</si>
  <si>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</si>
  <si>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14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</si>
  <si>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</si>
  <si>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</si>
  <si>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</si>
  <si>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</si>
  <si>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</si>
  <si>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</si>
  <si>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</si>
  <si>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15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</si>
  <si>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</si>
  <si>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</si>
  <si>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</si>
  <si>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</si>
  <si>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</si>
  <si>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16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</si>
  <si>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</si>
  <si>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</si>
  <si>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</si>
  <si>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</si>
  <si>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</si>
  <si>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</si>
  <si>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</si>
  <si>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17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</si>
  <si>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</si>
  <si>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</si>
  <si>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</si>
  <si>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</si>
  <si>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</si>
  <si>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</si>
  <si>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</si>
  <si>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18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</si>
  <si>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</si>
  <si>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</si>
  <si>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</si>
  <si>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</si>
  <si>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</si>
  <si>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</si>
  <si>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</si>
  <si>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19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</si>
  <si>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</si>
  <si>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</si>
  <si>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</si>
  <si>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</si>
  <si>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</si>
  <si>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</si>
  <si>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</si>
  <si>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20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</si>
  <si>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</si>
  <si>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</si>
  <si>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</si>
  <si>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</si>
  <si>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</si>
  <si>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</si>
  <si>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</si>
  <si>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21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</si>
  <si>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</si>
  <si>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</si>
  <si>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</si>
  <si>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</si>
  <si>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</si>
  <si>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22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</si>
  <si>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</si>
  <si>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</si>
  <si>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</si>
  <si>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</si>
  <si>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</si>
  <si>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</si>
  <si>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23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</si>
  <si>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</si>
  <si>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</si>
  <si>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</si>
  <si>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</si>
  <si>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</si>
  <si>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</si>
  <si>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</si>
  <si>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24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</si>
  <si>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</si>
  <si>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</si>
  <si>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</si>
  <si>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</si>
  <si>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</si>
  <si>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</si>
  <si>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</si>
  <si>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25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</si>
  <si>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</si>
  <si>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</si>
  <si>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</si>
  <si>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</si>
  <si>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</si>
  <si>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26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</si>
  <si>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</si>
  <si>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</si>
  <si>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</si>
  <si>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</si>
  <si>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</si>
  <si>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</si>
  <si>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27</t>
  </si>
  <si>
    <t>R3</t>
  </si>
  <si>
    <t>33</t>
  </si>
  <si>
    <t>https://www.digikey.ch/de/products/detail/koa-speer-electronics-inc/CF1-4C330J/13537493</t>
  </si>
  <si>
    <t>28</t>
  </si>
  <si>
    <t>R1</t>
  </si>
  <si>
    <t>220</t>
  </si>
  <si>
    <t>https://www.digikey.ch/de/products/detail/koa-speer-electronics-inc/CF1-4C221J/13537314</t>
  </si>
  <si>
    <t>29</t>
  </si>
  <si>
    <t>R2 R5</t>
  </si>
  <si>
    <t>470</t>
  </si>
  <si>
    <t>https://www.digikey.ch/de/products/detail/koa-speer-electronics-inc/CF1-4C471J/13537235</t>
  </si>
  <si>
    <t>30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</si>
  <si>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</si>
  <si>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</si>
  <si>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</si>
  <si>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</si>
  <si>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</si>
  <si>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</si>
  <si>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</si>
  <si>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31</t>
  </si>
  <si>
    <t>SW5</t>
  </si>
  <si>
    <t>B</t>
  </si>
  <si>
    <t>32</t>
  </si>
  <si>
    <t>SW6</t>
  </si>
  <si>
    <t>SW1</t>
  </si>
  <si>
    <t>34</t>
  </si>
  <si>
    <t>SW2</t>
  </si>
  <si>
    <t>E</t>
  </si>
  <si>
    <t>35</t>
  </si>
  <si>
    <t>SW3</t>
  </si>
  <si>
    <t>F</t>
  </si>
  <si>
    <t>36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</si>
  <si>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</si>
  <si>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</si>
  <si>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</si>
  <si>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</si>
  <si>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</si>
  <si>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</si>
  <si>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</si>
  <si>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37</t>
  </si>
  <si>
    <t>SW7</t>
  </si>
  <si>
    <t>VOL Rotary</t>
  </si>
  <si>
    <t>38</t>
  </si>
  <si>
    <t>74AHCT1G32SE-7</t>
  </si>
  <si>
    <t>U3</t>
  </si>
  <si>
    <t>SOT-353_SC-70-5</t>
  </si>
  <si>
    <t>Diodes INC</t>
  </si>
  <si>
    <t>74AHCT1G32SE-7DITR-ND</t>
  </si>
  <si>
    <t>Diodes Inc.</t>
  </si>
  <si>
    <t>https://www.snapeda.com/api/url_track_click_mouser/?unipart_id=579086&amp;manufacturer=Diodes Inc.&amp;part_name=74AHCT1G32SE-7&amp;search_term=None</t>
  </si>
  <si>
    <t>SOT-353-5 SOT-353 Diodes Inc.</t>
  </si>
  <si>
    <t>2057398</t>
  </si>
  <si>
    <t>https://www.snapeda.com/parts/74AHCT1G32SE-7/Diodes+Inc./view-part/?ref=snap</t>
  </si>
  <si>
    <t>64T4877</t>
  </si>
  <si>
    <t>https://www.snapeda.com/parts/74AHCT1G32SE-7/Diodes+Inc./view-part/?ref=eda</t>
  </si>
  <si>
    <t>39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</si>
  <si>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</si>
  <si>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</si>
  <si>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</si>
  <si>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</si>
  <si>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</si>
  <si>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</si>
  <si>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40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</si>
  <si>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</si>
  <si>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</si>
  <si>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</si>
  <si>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</si>
  <si>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</si>
  <si>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</si>
  <si>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</si>
  <si>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</si>
  <si>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</si>
  <si>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</si>
  <si>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</si>
  <si>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2.1.0-RC1</t>
  </si>
  <si>
    <t>Date:</t>
  </si>
  <si>
    <t>2023-03-12</t>
  </si>
  <si>
    <t>KiCad Version:</t>
  </si>
  <si>
    <t>7.0.7-7.0.7~ubuntu23.04.1</t>
  </si>
  <si>
    <t>Component Groups:</t>
  </si>
  <si>
    <t>Component Count:</t>
  </si>
  <si>
    <t>83 (5 SMD/ 76 THT)</t>
  </si>
  <si>
    <t>Fitted Components:</t>
  </si>
  <si>
    <t>77 (5 SMD/ 70 THT)</t>
  </si>
  <si>
    <t>Number of PCBs:</t>
  </si>
  <si>
    <t>Total Components:</t>
  </si>
  <si>
    <t>D5 D6 D7 D8 D9 D10</t>
  </si>
  <si>
    <t xml:space="preserve"> (DNF)</t>
  </si>
  <si>
    <t>Global Part Info</t>
  </si>
  <si>
    <t>Manf#</t>
  </si>
  <si>
    <t>Build Quantity</t>
  </si>
  <si>
    <t>Unit$</t>
  </si>
  <si>
    <t>Ext$</t>
  </si>
  <si>
    <t>OR Gate IC 1 Channel - SOT-353</t>
  </si>
  <si>
    <t>Board Qty:</t>
  </si>
  <si>
    <t>Total Cost:</t>
  </si>
  <si>
    <t>Unit Cost:</t>
  </si>
  <si>
    <t>Created:</t>
  </si>
  <si>
    <t>2023-09-10 09:48:11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</si>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</sst>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454734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://www.vishay.com/docs/88516/1n5400.pdf" TargetMode="External"/><Relationship Id="rId7" Type="http://schemas.openxmlformats.org/officeDocument/2006/relationships/hyperlink" Target="https://www.onsemi.com/pdf/datasheet/1n5817-d.pdf" TargetMode="External"/><Relationship Id="rId8" Type="http://schemas.openxmlformats.org/officeDocument/2006/relationships/hyperlink" Target="https://cdn.sparkfun.com/assets/6/9/0/f/3/DS-12999-LED_-_RGB_Addressable__PTH__5mm_Clear__5_Pack_.pdf" TargetMode="External"/><Relationship Id="rId9" Type="http://schemas.openxmlformats.org/officeDocument/2006/relationships/hyperlink" Target="https://www.onsemi.com/pdf/datasheet/1n5400-d.pdf" TargetMode="External"/><Relationship Id="rId10" Type="http://schemas.openxmlformats.org/officeDocument/2006/relationships/hyperlink" Target="https://www.we-online.com/components/products/datasheet/6941xx301002.pdf" TargetMode="External"/><Relationship Id="rId11" Type="http://schemas.openxmlformats.org/officeDocument/2006/relationships/hyperlink" Target="https://cdn.amphenol-cs.com/media/wysiwyg/files/drawing/68015.pdf" TargetMode="External"/><Relationship Id="rId12" Type="http://schemas.openxmlformats.org/officeDocument/2006/relationships/hyperlink" Target="https://www.schurter.com/en/datasheet/typ_4833.2320.pdf" TargetMode="External"/><Relationship Id="rId13" Type="http://schemas.openxmlformats.org/officeDocument/2006/relationships/hyperlink" Target="https://www.hifiberry.com/docs/data-sheets/datasheet-dac-adc-pro/" TargetMode="External"/><Relationship Id="rId14" Type="http://schemas.openxmlformats.org/officeDocument/2006/relationships/hyperlink" Target="https://www.we-online.com/components/products/datasheet/6130xx21021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media.digikey.com/pdf/Data%20Sheets/Mill%20Max%20PDFs/Spring%20Loaded%20Connectors.pdf" TargetMode="External"/><Relationship Id="rId18" Type="http://schemas.openxmlformats.org/officeDocument/2006/relationships/hyperlink" Target="https://www.we-online.com/components/products/datasheet/6130xx11021.pdf" TargetMode="External"/><Relationship Id="rId19" Type="http://schemas.openxmlformats.org/officeDocument/2006/relationships/hyperlink" Target="https://www.waveshare.com/wiki/CM4-NANO-A" TargetMode="External"/><Relationship Id="rId20" Type="http://schemas.openxmlformats.org/officeDocument/2006/relationships/hyperlink" Target="https://media.digikey.com/pdf/Data%20Sheets/GCT%20PDFs/USB1061_Spec.pdf" TargetMode="External"/><Relationship Id="rId21" Type="http://schemas.openxmlformats.org/officeDocument/2006/relationships/hyperlink" Target="https://media.digikey.com/pdf/Data%20Sheets/Wurth%20Electronics%20PDFs/7447471022.pdf" TargetMode="External"/><Relationship Id="rId22" Type="http://schemas.openxmlformats.org/officeDocument/2006/relationships/hyperlink" Target="https://www.fair-rite.com/wp-content/themes/fair-rite/print_product.php?pid=18584" TargetMode="External"/><Relationship Id="rId23" Type="http://schemas.openxmlformats.org/officeDocument/2006/relationships/hyperlink" Target="https://www.cui.com/product/resource/pdqe15-d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koaspeer.com/pdfs/CF.pdf" TargetMode="External"/><Relationship Id="rId27" Type="http://schemas.openxmlformats.org/officeDocument/2006/relationships/hyperlink" Target="https://www.koaspeer.com/pdfs/CF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30466043726.pdf" TargetMode="External"/><Relationship Id="rId33" Type="http://schemas.openxmlformats.org/officeDocument/2006/relationships/hyperlink" Target="https://www.we-online.com/components/products/datasheet/430466043726.pdf" TargetMode="External"/><Relationship Id="rId34" Type="http://schemas.openxmlformats.org/officeDocument/2006/relationships/hyperlink" Target="https://www.we-online.com/components/products/datasheet/482016514001.pdf" TargetMode="External"/><Relationship Id="rId35" Type="http://schemas.openxmlformats.org/officeDocument/2006/relationships/hyperlink" Target="https://www.we-online.com/components/products/datasheet/482016514001.pdf" TargetMode="External"/><Relationship Id="rId36" Type="http://schemas.openxmlformats.org/officeDocument/2006/relationships/hyperlink" Target="https://rocelec.widen.net/view/pdf/rwjc9al1ln/ONSM-S-A0003590761-1.pdf" TargetMode="External"/><Relationship Id="rId37" Type="http://schemas.openxmlformats.org/officeDocument/2006/relationships/hyperlink" Target="https://www.we-online.com/components/products/datasheet/6130xx11121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cdn.sparkfun.com/assets/6/9/0/f/3/DS-12999-LED_-_RGB_Addressable__PTH__5mm_Clear__5_Pack_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  <col min="13" max="13" width="29.7109375" customWidth="1"/>
    <col min="14" max="14" width="16.7109375" customWidth="1"/>
    <col min="15" max="15" width="60.7109375" customWidth="1"/>
    <col min="16" max="16" width="34.7109375" customWidth="1"/>
    <col min="17" max="17" width="13.7109375" customWidth="1"/>
    <col min="18" max="18" width="20.7109375" customWidth="1"/>
    <col min="19" max="19" width="60.7109375" customWidth="1"/>
    <col min="20" max="20" width="19.7109375" customWidth="1"/>
    <col min="21" max="21" width="19.7109375" customWidth="1"/>
    <col min="22" max="22" width="60.7109375" customWidth="1"/>
  </cols>
  <sheetData>
    <row r="1" spans="1:22" ht="32" customHeight="1">
      <c r="C1" s="1" t="s">
        <v>285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C2" s="2" t="s">
        <v>286</v>
      </c>
      <c r="D2" s="3" t="s">
        <v>287</v>
      </c>
      <c r="E2" s="2" t="s">
        <v>296</v>
      </c>
      <c r="F2" s="3">
        <v>41</v>
      </c>
    </row>
    <row r="3" spans="1:22">
      <c r="C3" s="2" t="s">
        <v>288</v>
      </c>
      <c r="D3" s="3" t="s">
        <v>289</v>
      </c>
      <c r="E3" s="2" t="s">
        <v>297</v>
      </c>
      <c r="F3" s="3" t="s">
        <v>298</v>
      </c>
    </row>
    <row r="4" spans="1:22">
      <c r="C4" s="2" t="s">
        <v>290</v>
      </c>
      <c r="D4" s="3" t="s">
        <v>291</v>
      </c>
      <c r="E4" s="2" t="s">
        <v>299</v>
      </c>
      <c r="F4" s="3" t="s">
        <v>300</v>
      </c>
    </row>
    <row r="5" spans="1:22">
      <c r="C5" s="2" t="s">
        <v>292</v>
      </c>
      <c r="D5" s="3" t="s">
        <v>293</v>
      </c>
      <c r="E5" s="2" t="s">
        <v>301</v>
      </c>
      <c r="F5" s="3">
        <v>1</v>
      </c>
    </row>
    <row r="6" spans="1:22">
      <c r="C6" s="2" t="s">
        <v>294</v>
      </c>
      <c r="D6" s="3" t="s">
        <v>295</v>
      </c>
      <c r="E6" s="2" t="s">
        <v>302</v>
      </c>
      <c r="F6" s="3">
        <v>77</v>
      </c>
    </row>
    <row r="8" spans="1:2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  <c r="T8" s="4" t="s">
        <v>19</v>
      </c>
      <c r="U8" s="4" t="s">
        <v>20</v>
      </c>
      <c r="V8" s="4" t="s">
        <v>21</v>
      </c>
    </row>
    <row r="9" spans="1:22" ht="30" customHeight="1">
      <c r="A9" s="5" t="s">
        <v>22</v>
      </c>
      <c r="B9" s="6" t="s">
        <v>23</v>
      </c>
      <c r="C9" s="7" t="s">
        <v>24</v>
      </c>
      <c r="D9" s="7" t="s">
        <v>25</v>
      </c>
      <c r="E9" s="7" t="s">
        <v>26</v>
      </c>
      <c r="F9" s="7" t="s">
        <v>27</v>
      </c>
      <c r="G9" s="5" t="s">
        <v>28</v>
      </c>
      <c r="H9" s="5" t="s">
        <v>29</v>
      </c>
      <c r="I9" s="7" t="s">
        <v>30</v>
      </c>
      <c r="J9" s="8" t="s">
        <v>31</v>
      </c>
      <c r="K9" s="8" t="s">
        <v>31</v>
      </c>
      <c r="L9" s="6" t="s">
        <v>32</v>
      </c>
      <c r="M9" s="8" t="s">
        <v>31</v>
      </c>
      <c r="N9" s="8" t="s">
        <v>31</v>
      </c>
      <c r="O9" s="8" t="s">
        <v>31</v>
      </c>
      <c r="P9" s="8" t="s">
        <v>31</v>
      </c>
      <c r="Q9" s="8" t="s">
        <v>31</v>
      </c>
      <c r="R9" s="8" t="s">
        <v>31</v>
      </c>
      <c r="S9" s="8" t="s">
        <v>31</v>
      </c>
      <c r="T9" s="8" t="s">
        <v>31</v>
      </c>
      <c r="U9" s="8" t="s">
        <v>31</v>
      </c>
      <c r="V9" s="8" t="s">
        <v>31</v>
      </c>
    </row>
    <row r="10" spans="1:22" ht="30" customHeight="1">
      <c r="A10" s="9" t="s">
        <v>28</v>
      </c>
      <c r="B10" s="10" t="s">
        <v>23</v>
      </c>
      <c r="C10" s="11" t="s">
        <v>24</v>
      </c>
      <c r="D10" s="11" t="s">
        <v>33</v>
      </c>
      <c r="E10" s="11" t="s">
        <v>34</v>
      </c>
      <c r="F10" s="11" t="s">
        <v>35</v>
      </c>
      <c r="G10" s="9" t="s">
        <v>36</v>
      </c>
      <c r="H10" s="9" t="s">
        <v>29</v>
      </c>
      <c r="I10" s="11" t="s">
        <v>37</v>
      </c>
      <c r="J10" s="12" t="s">
        <v>31</v>
      </c>
      <c r="K10" s="12" t="s">
        <v>31</v>
      </c>
      <c r="L10" s="10" t="s">
        <v>38</v>
      </c>
      <c r="M10" s="12" t="s">
        <v>31</v>
      </c>
      <c r="N10" s="12" t="s">
        <v>31</v>
      </c>
      <c r="O10" s="12" t="s">
        <v>31</v>
      </c>
      <c r="P10" s="12" t="s">
        <v>31</v>
      </c>
      <c r="Q10" s="12" t="s">
        <v>31</v>
      </c>
      <c r="R10" s="12" t="s">
        <v>31</v>
      </c>
      <c r="S10" s="12" t="s">
        <v>31</v>
      </c>
      <c r="T10" s="12" t="s">
        <v>31</v>
      </c>
      <c r="U10" s="12" t="s">
        <v>31</v>
      </c>
      <c r="V10" s="12" t="s">
        <v>31</v>
      </c>
    </row>
    <row r="11" spans="1:22" ht="30" customHeight="1">
      <c r="A11" s="5" t="s">
        <v>39</v>
      </c>
      <c r="B11" s="6" t="s">
        <v>23</v>
      </c>
      <c r="C11" s="7" t="s">
        <v>24</v>
      </c>
      <c r="D11" s="7" t="s">
        <v>40</v>
      </c>
      <c r="E11" s="7" t="s">
        <v>41</v>
      </c>
      <c r="F11" s="7" t="s">
        <v>42</v>
      </c>
      <c r="G11" s="5" t="s">
        <v>28</v>
      </c>
      <c r="H11" s="5" t="s">
        <v>29</v>
      </c>
      <c r="I11" s="7" t="s">
        <v>43</v>
      </c>
      <c r="J11" s="8" t="s">
        <v>31</v>
      </c>
      <c r="K11" s="8" t="s">
        <v>31</v>
      </c>
      <c r="L11" s="6" t="s">
        <v>44</v>
      </c>
      <c r="M11" s="8" t="s">
        <v>31</v>
      </c>
      <c r="N11" s="8" t="s">
        <v>31</v>
      </c>
      <c r="O11" s="8" t="s">
        <v>31</v>
      </c>
      <c r="P11" s="8" t="s">
        <v>31</v>
      </c>
      <c r="Q11" s="8" t="s">
        <v>31</v>
      </c>
      <c r="R11" s="8" t="s">
        <v>31</v>
      </c>
      <c r="S11" s="8" t="s">
        <v>31</v>
      </c>
      <c r="T11" s="8" t="s">
        <v>31</v>
      </c>
      <c r="U11" s="8" t="s">
        <v>31</v>
      </c>
      <c r="V11" s="8" t="s">
        <v>31</v>
      </c>
    </row>
    <row r="12" spans="1:22" ht="30" customHeight="1">
      <c r="A12" s="9" t="s">
        <v>45</v>
      </c>
      <c r="B12" s="10" t="s">
        <v>46</v>
      </c>
      <c r="C12" s="11" t="s">
        <v>47</v>
      </c>
      <c r="D12" s="11" t="s">
        <v>48</v>
      </c>
      <c r="E12" s="11" t="s">
        <v>49</v>
      </c>
      <c r="F12" s="11" t="s">
        <v>50</v>
      </c>
      <c r="G12" s="9" t="s">
        <v>39</v>
      </c>
      <c r="H12" s="9" t="s">
        <v>29</v>
      </c>
      <c r="I12" s="11" t="s">
        <v>51</v>
      </c>
      <c r="J12" s="12" t="s">
        <v>31</v>
      </c>
      <c r="K12" s="12" t="s">
        <v>31</v>
      </c>
      <c r="L12" s="10" t="s">
        <v>52</v>
      </c>
      <c r="M12" s="12" t="s">
        <v>31</v>
      </c>
      <c r="N12" s="12" t="s">
        <v>31</v>
      </c>
      <c r="O12" s="12" t="s">
        <v>31</v>
      </c>
      <c r="P12" s="12" t="s">
        <v>31</v>
      </c>
      <c r="Q12" s="12" t="s">
        <v>31</v>
      </c>
      <c r="R12" s="12" t="s">
        <v>31</v>
      </c>
      <c r="S12" s="12" t="s">
        <v>31</v>
      </c>
      <c r="T12" s="12" t="s">
        <v>31</v>
      </c>
      <c r="U12" s="12" t="s">
        <v>31</v>
      </c>
      <c r="V12" s="12" t="s">
        <v>31</v>
      </c>
    </row>
    <row r="13" spans="1:22" ht="30" customHeight="1">
      <c r="A13" s="5" t="s">
        <v>53</v>
      </c>
      <c r="B13" s="6" t="s">
        <v>54</v>
      </c>
      <c r="C13" s="7" t="s">
        <v>55</v>
      </c>
      <c r="D13" s="7" t="s">
        <v>56</v>
      </c>
      <c r="E13" s="7" t="s">
        <v>55</v>
      </c>
      <c r="F13" s="7" t="s">
        <v>57</v>
      </c>
      <c r="G13" s="5" t="s">
        <v>22</v>
      </c>
      <c r="H13" s="5" t="s">
        <v>29</v>
      </c>
      <c r="I13" s="7" t="s">
        <v>58</v>
      </c>
      <c r="J13" s="6" t="s">
        <v>59</v>
      </c>
      <c r="K13" s="6" t="s">
        <v>60</v>
      </c>
      <c r="L13" s="6" t="s">
        <v>61</v>
      </c>
      <c r="M13" s="8" t="s">
        <v>31</v>
      </c>
      <c r="N13" s="8" t="s">
        <v>31</v>
      </c>
      <c r="O13" s="8" t="s">
        <v>31</v>
      </c>
      <c r="P13" s="8" t="s">
        <v>31</v>
      </c>
      <c r="Q13" s="8" t="s">
        <v>31</v>
      </c>
      <c r="R13" s="8" t="s">
        <v>31</v>
      </c>
      <c r="S13" s="8" t="s">
        <v>31</v>
      </c>
      <c r="T13" s="8" t="s">
        <v>31</v>
      </c>
      <c r="U13" s="8" t="s">
        <v>31</v>
      </c>
      <c r="V13" s="8" t="s">
        <v>31</v>
      </c>
    </row>
    <row r="14" spans="1:22" ht="30" customHeight="1">
      <c r="A14" s="9" t="s">
        <v>62</v>
      </c>
      <c r="B14" s="10" t="s">
        <v>63</v>
      </c>
      <c r="C14" s="11" t="s">
        <v>64</v>
      </c>
      <c r="D14" s="11" t="s">
        <v>65</v>
      </c>
      <c r="E14" s="11" t="s">
        <v>64</v>
      </c>
      <c r="F14" s="11" t="s">
        <v>66</v>
      </c>
      <c r="G14" s="9" t="s">
        <v>22</v>
      </c>
      <c r="H14" s="9" t="s">
        <v>29</v>
      </c>
      <c r="I14" s="11" t="s">
        <v>67</v>
      </c>
      <c r="J14" s="10" t="s">
        <v>59</v>
      </c>
      <c r="K14" s="10" t="s">
        <v>60</v>
      </c>
      <c r="L14" s="10" t="s">
        <v>68</v>
      </c>
      <c r="M14" s="12" t="s">
        <v>31</v>
      </c>
      <c r="N14" s="12" t="s">
        <v>31</v>
      </c>
      <c r="O14" s="12" t="s">
        <v>31</v>
      </c>
      <c r="P14" s="12" t="s">
        <v>31</v>
      </c>
      <c r="Q14" s="12" t="s">
        <v>31</v>
      </c>
      <c r="R14" s="12" t="s">
        <v>31</v>
      </c>
      <c r="S14" s="12" t="s">
        <v>31</v>
      </c>
      <c r="T14" s="12" t="s">
        <v>31</v>
      </c>
      <c r="U14" s="12" t="s">
        <v>31</v>
      </c>
      <c r="V14" s="12" t="s">
        <v>31</v>
      </c>
    </row>
    <row r="15" spans="1:22" ht="30" customHeight="1">
      <c r="A15" s="5" t="s">
        <v>69</v>
      </c>
      <c r="B15" s="6" t="s">
        <v>70</v>
      </c>
      <c r="C15" s="7" t="s">
        <v>71</v>
      </c>
      <c r="D15" s="7" t="s">
        <v>72</v>
      </c>
      <c r="E15" s="7" t="s">
        <v>71</v>
      </c>
      <c r="F15" s="7" t="s">
        <v>73</v>
      </c>
      <c r="G15" s="5" t="s">
        <v>22</v>
      </c>
      <c r="H15" s="5" t="s">
        <v>29</v>
      </c>
      <c r="I15" s="7" t="s">
        <v>74</v>
      </c>
      <c r="J15" s="8" t="s">
        <v>31</v>
      </c>
      <c r="K15" s="8" t="s">
        <v>31</v>
      </c>
      <c r="L15" s="6" t="s">
        <v>75</v>
      </c>
      <c r="M15" s="8" t="s">
        <v>31</v>
      </c>
      <c r="N15" s="8" t="s">
        <v>31</v>
      </c>
      <c r="O15" s="8" t="s">
        <v>31</v>
      </c>
      <c r="P15" s="8" t="s">
        <v>31</v>
      </c>
      <c r="Q15" s="8" t="s">
        <v>31</v>
      </c>
      <c r="R15" s="8" t="s">
        <v>31</v>
      </c>
      <c r="S15" s="8" t="s">
        <v>31</v>
      </c>
      <c r="T15" s="8" t="s">
        <v>31</v>
      </c>
      <c r="U15" s="8" t="s">
        <v>31</v>
      </c>
      <c r="V15" s="8" t="s">
        <v>31</v>
      </c>
    </row>
    <row r="16" spans="1:22" ht="30" customHeight="1">
      <c r="A16" s="9" t="s">
        <v>76</v>
      </c>
      <c r="B16" s="10" t="s">
        <v>77</v>
      </c>
      <c r="C16" s="11" t="s">
        <v>78</v>
      </c>
      <c r="D16" s="11" t="s">
        <v>79</v>
      </c>
      <c r="E16" s="11" t="s">
        <v>80</v>
      </c>
      <c r="F16" s="11" t="s">
        <v>81</v>
      </c>
      <c r="G16" s="9" t="s">
        <v>45</v>
      </c>
      <c r="H16" s="9" t="s">
        <v>29</v>
      </c>
      <c r="I16" s="11" t="s">
        <v>82</v>
      </c>
      <c r="J16" s="12" t="s">
        <v>31</v>
      </c>
      <c r="K16" s="12" t="s">
        <v>31</v>
      </c>
      <c r="L16" s="10" t="s">
        <v>83</v>
      </c>
      <c r="M16" s="12" t="s">
        <v>31</v>
      </c>
      <c r="N16" s="12" t="s">
        <v>31</v>
      </c>
      <c r="O16" s="12" t="s">
        <v>31</v>
      </c>
      <c r="P16" s="12" t="s">
        <v>31</v>
      </c>
      <c r="Q16" s="12" t="s">
        <v>31</v>
      </c>
      <c r="R16" s="12" t="s">
        <v>31</v>
      </c>
      <c r="S16" s="12" t="s">
        <v>31</v>
      </c>
      <c r="T16" s="12" t="s">
        <v>31</v>
      </c>
      <c r="U16" s="12" t="s">
        <v>31</v>
      </c>
      <c r="V16" s="12" t="s">
        <v>31</v>
      </c>
    </row>
    <row r="17" spans="1:22" ht="30" customHeight="1">
      <c r="A17" s="5" t="s">
        <v>84</v>
      </c>
      <c r="B17" s="6" t="s">
        <v>85</v>
      </c>
      <c r="C17" s="7" t="s">
        <v>86</v>
      </c>
      <c r="D17" s="7" t="s">
        <v>87</v>
      </c>
      <c r="E17" s="7" t="s">
        <v>88</v>
      </c>
      <c r="F17" s="7" t="s">
        <v>89</v>
      </c>
      <c r="G17" s="5" t="s">
        <v>22</v>
      </c>
      <c r="H17" s="5" t="s">
        <v>29</v>
      </c>
      <c r="I17" s="7" t="s">
        <v>90</v>
      </c>
      <c r="J17" s="8" t="s">
        <v>31</v>
      </c>
      <c r="K17" s="8" t="s">
        <v>31</v>
      </c>
      <c r="L17" s="6" t="s">
        <v>91</v>
      </c>
      <c r="M17" s="8" t="s">
        <v>31</v>
      </c>
      <c r="N17" s="8" t="s">
        <v>31</v>
      </c>
      <c r="O17" s="8" t="s">
        <v>31</v>
      </c>
      <c r="P17" s="8" t="s">
        <v>31</v>
      </c>
      <c r="Q17" s="8" t="s">
        <v>31</v>
      </c>
      <c r="R17" s="8" t="s">
        <v>31</v>
      </c>
      <c r="S17" s="8" t="s">
        <v>31</v>
      </c>
      <c r="T17" s="8" t="s">
        <v>31</v>
      </c>
      <c r="U17" s="8" t="s">
        <v>31</v>
      </c>
      <c r="V17" s="8" t="s">
        <v>31</v>
      </c>
    </row>
    <row r="18" spans="1:22">
      <c r="A18" s="9" t="s">
        <v>92</v>
      </c>
      <c r="B18" s="10" t="s">
        <v>93</v>
      </c>
      <c r="C18" s="11" t="s">
        <v>94</v>
      </c>
      <c r="D18" s="11" t="s">
        <v>95</v>
      </c>
      <c r="E18" s="12" t="s">
        <v>96</v>
      </c>
      <c r="F18" s="11" t="s">
        <v>97</v>
      </c>
      <c r="G18" s="9" t="s">
        <v>45</v>
      </c>
      <c r="H18" s="9" t="s">
        <v>29</v>
      </c>
      <c r="I18" s="12" t="s">
        <v>96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31</v>
      </c>
      <c r="O18" s="12" t="s">
        <v>31</v>
      </c>
      <c r="P18" s="12" t="s">
        <v>31</v>
      </c>
      <c r="Q18" s="12" t="s">
        <v>31</v>
      </c>
      <c r="R18" s="12" t="s">
        <v>31</v>
      </c>
      <c r="S18" s="12" t="s">
        <v>31</v>
      </c>
      <c r="T18" s="12" t="s">
        <v>31</v>
      </c>
      <c r="U18" s="12" t="s">
        <v>31</v>
      </c>
      <c r="V18" s="12" t="s">
        <v>31</v>
      </c>
    </row>
    <row r="19" spans="1:22" ht="30" customHeight="1">
      <c r="A19" s="5" t="s">
        <v>98</v>
      </c>
      <c r="B19" s="6" t="s">
        <v>99</v>
      </c>
      <c r="C19" s="7" t="s">
        <v>100</v>
      </c>
      <c r="D19" s="7" t="s">
        <v>101</v>
      </c>
      <c r="E19" s="7" t="s">
        <v>102</v>
      </c>
      <c r="F19" s="7" t="s">
        <v>103</v>
      </c>
      <c r="G19" s="5" t="s">
        <v>22</v>
      </c>
      <c r="H19" s="5" t="s">
        <v>29</v>
      </c>
      <c r="I19" s="7" t="s">
        <v>104</v>
      </c>
      <c r="J19" s="8" t="s">
        <v>31</v>
      </c>
      <c r="K19" s="8" t="s">
        <v>31</v>
      </c>
      <c r="L19" s="6" t="s">
        <v>105</v>
      </c>
      <c r="M19" s="8" t="s">
        <v>31</v>
      </c>
      <c r="N19" s="8" t="s">
        <v>31</v>
      </c>
      <c r="O19" s="8" t="s">
        <v>31</v>
      </c>
      <c r="P19" s="8" t="s">
        <v>31</v>
      </c>
      <c r="Q19" s="8" t="s">
        <v>31</v>
      </c>
      <c r="R19" s="8" t="s">
        <v>31</v>
      </c>
      <c r="S19" s="8" t="s">
        <v>31</v>
      </c>
      <c r="T19" s="8" t="s">
        <v>31</v>
      </c>
      <c r="U19" s="8" t="s">
        <v>31</v>
      </c>
      <c r="V19" s="8" t="s">
        <v>31</v>
      </c>
    </row>
    <row r="20" spans="1:22" ht="60" customHeight="1">
      <c r="A20" s="9" t="s">
        <v>36</v>
      </c>
      <c r="B20" s="10" t="s">
        <v>106</v>
      </c>
      <c r="C20" s="11" t="s">
        <v>107</v>
      </c>
      <c r="D20" s="11" t="s">
        <v>108</v>
      </c>
      <c r="E20" s="11" t="s">
        <v>107</v>
      </c>
      <c r="F20" s="11" t="s">
        <v>109</v>
      </c>
      <c r="G20" s="9" t="s">
        <v>22</v>
      </c>
      <c r="H20" s="9" t="s">
        <v>29</v>
      </c>
      <c r="I20" s="11" t="s">
        <v>110</v>
      </c>
      <c r="J20" s="12" t="s">
        <v>31</v>
      </c>
      <c r="K20" s="12" t="s">
        <v>31</v>
      </c>
      <c r="L20" s="10" t="s">
        <v>111</v>
      </c>
      <c r="M20" s="12" t="s">
        <v>31</v>
      </c>
      <c r="N20" s="12" t="s">
        <v>31</v>
      </c>
      <c r="O20" s="12" t="s">
        <v>31</v>
      </c>
      <c r="P20" s="12" t="s">
        <v>31</v>
      </c>
      <c r="Q20" s="12" t="s">
        <v>31</v>
      </c>
      <c r="R20" s="12" t="s">
        <v>31</v>
      </c>
      <c r="S20" s="12" t="s">
        <v>31</v>
      </c>
      <c r="T20" s="12" t="s">
        <v>31</v>
      </c>
      <c r="U20" s="12" t="s">
        <v>31</v>
      </c>
      <c r="V20" s="12" t="s">
        <v>31</v>
      </c>
    </row>
    <row r="21" spans="1:22" ht="30" customHeight="1">
      <c r="A21" s="5" t="s">
        <v>112</v>
      </c>
      <c r="B21" s="6" t="s">
        <v>113</v>
      </c>
      <c r="C21" s="7" t="s">
        <v>114</v>
      </c>
      <c r="D21" s="7" t="s">
        <v>115</v>
      </c>
      <c r="E21" s="7" t="s">
        <v>116</v>
      </c>
      <c r="F21" s="7" t="s">
        <v>117</v>
      </c>
      <c r="G21" s="5" t="s">
        <v>53</v>
      </c>
      <c r="H21" s="5" t="s">
        <v>29</v>
      </c>
      <c r="I21" s="7" t="s">
        <v>118</v>
      </c>
      <c r="J21" s="8" t="s">
        <v>31</v>
      </c>
      <c r="K21" s="8" t="s">
        <v>31</v>
      </c>
      <c r="L21" s="6" t="s">
        <v>119</v>
      </c>
      <c r="M21" s="8" t="s">
        <v>31</v>
      </c>
      <c r="N21" s="8" t="s">
        <v>31</v>
      </c>
      <c r="O21" s="8" t="s">
        <v>31</v>
      </c>
      <c r="P21" s="8" t="s">
        <v>31</v>
      </c>
      <c r="Q21" s="8" t="s">
        <v>31</v>
      </c>
      <c r="R21" s="8" t="s">
        <v>31</v>
      </c>
      <c r="S21" s="8" t="s">
        <v>31</v>
      </c>
      <c r="T21" s="8" t="s">
        <v>31</v>
      </c>
      <c r="U21" s="8" t="s">
        <v>31</v>
      </c>
      <c r="V21" s="8" t="s">
        <v>31</v>
      </c>
    </row>
    <row r="22" spans="1:22" ht="30" customHeight="1">
      <c r="A22" s="9" t="s">
        <v>120</v>
      </c>
      <c r="B22" s="10" t="s">
        <v>121</v>
      </c>
      <c r="C22" s="11" t="s">
        <v>122</v>
      </c>
      <c r="D22" s="11" t="s">
        <v>123</v>
      </c>
      <c r="E22" s="11" t="s">
        <v>124</v>
      </c>
      <c r="F22" s="11" t="s">
        <v>125</v>
      </c>
      <c r="G22" s="9" t="s">
        <v>22</v>
      </c>
      <c r="H22" s="9" t="s">
        <v>29</v>
      </c>
      <c r="I22" s="11" t="s">
        <v>126</v>
      </c>
      <c r="J22" s="12" t="s">
        <v>31</v>
      </c>
      <c r="K22" s="12" t="s">
        <v>31</v>
      </c>
      <c r="L22" s="10" t="s">
        <v>127</v>
      </c>
      <c r="M22" s="12" t="s">
        <v>31</v>
      </c>
      <c r="N22" s="12" t="s">
        <v>31</v>
      </c>
      <c r="O22" s="12" t="s">
        <v>31</v>
      </c>
      <c r="P22" s="12" t="s">
        <v>31</v>
      </c>
      <c r="Q22" s="12" t="s">
        <v>31</v>
      </c>
      <c r="R22" s="12" t="s">
        <v>31</v>
      </c>
      <c r="S22" s="12" t="s">
        <v>31</v>
      </c>
      <c r="T22" s="12" t="s">
        <v>31</v>
      </c>
      <c r="U22" s="12" t="s">
        <v>31</v>
      </c>
      <c r="V22" s="12" t="s">
        <v>31</v>
      </c>
    </row>
    <row r="23" spans="1:22" ht="45" customHeight="1">
      <c r="A23" s="5" t="s">
        <v>128</v>
      </c>
      <c r="B23" s="6" t="s">
        <v>129</v>
      </c>
      <c r="C23" s="7" t="s">
        <v>130</v>
      </c>
      <c r="D23" s="7" t="s">
        <v>131</v>
      </c>
      <c r="E23" s="7" t="s">
        <v>132</v>
      </c>
      <c r="F23" s="7" t="s">
        <v>133</v>
      </c>
      <c r="G23" s="5" t="s">
        <v>62</v>
      </c>
      <c r="H23" s="5" t="s">
        <v>29</v>
      </c>
      <c r="I23" s="8" t="s">
        <v>96</v>
      </c>
      <c r="J23" s="8" t="s">
        <v>31</v>
      </c>
      <c r="K23" s="8" t="s">
        <v>31</v>
      </c>
      <c r="L23" s="8" t="s">
        <v>31</v>
      </c>
      <c r="M23" s="8" t="s">
        <v>31</v>
      </c>
      <c r="N23" s="8" t="s">
        <v>31</v>
      </c>
      <c r="O23" s="8" t="s">
        <v>31</v>
      </c>
      <c r="P23" s="8" t="s">
        <v>31</v>
      </c>
      <c r="Q23" s="8" t="s">
        <v>31</v>
      </c>
      <c r="R23" s="8" t="s">
        <v>31</v>
      </c>
      <c r="S23" s="8" t="s">
        <v>31</v>
      </c>
      <c r="T23" s="8" t="s">
        <v>31</v>
      </c>
      <c r="U23" s="8" t="s">
        <v>31</v>
      </c>
      <c r="V23" s="8" t="s">
        <v>31</v>
      </c>
    </row>
    <row r="24" spans="1:22" ht="60" customHeight="1">
      <c r="A24" s="9" t="s">
        <v>134</v>
      </c>
      <c r="B24" s="10" t="s">
        <v>135</v>
      </c>
      <c r="C24" s="11" t="s">
        <v>136</v>
      </c>
      <c r="D24" s="11" t="s">
        <v>137</v>
      </c>
      <c r="E24" s="11" t="s">
        <v>138</v>
      </c>
      <c r="F24" s="11" t="s">
        <v>139</v>
      </c>
      <c r="G24" s="9" t="s">
        <v>22</v>
      </c>
      <c r="H24" s="9" t="s">
        <v>29</v>
      </c>
      <c r="I24" s="11" t="s">
        <v>140</v>
      </c>
      <c r="J24" s="12" t="s">
        <v>31</v>
      </c>
      <c r="K24" s="12" t="s">
        <v>31</v>
      </c>
      <c r="L24" s="10" t="s">
        <v>141</v>
      </c>
      <c r="M24" s="12" t="s">
        <v>31</v>
      </c>
      <c r="N24" s="12" t="s">
        <v>31</v>
      </c>
      <c r="O24" s="12" t="s">
        <v>31</v>
      </c>
      <c r="P24" s="12" t="s">
        <v>31</v>
      </c>
      <c r="Q24" s="12" t="s">
        <v>31</v>
      </c>
      <c r="R24" s="12" t="s">
        <v>31</v>
      </c>
      <c r="S24" s="12" t="s">
        <v>31</v>
      </c>
      <c r="T24" s="12" t="s">
        <v>31</v>
      </c>
      <c r="U24" s="12" t="s">
        <v>31</v>
      </c>
      <c r="V24" s="12" t="s">
        <v>31</v>
      </c>
    </row>
    <row r="25" spans="1:22" ht="30" customHeight="1">
      <c r="A25" s="5" t="s">
        <v>142</v>
      </c>
      <c r="B25" s="6" t="s">
        <v>143</v>
      </c>
      <c r="C25" s="7" t="s">
        <v>144</v>
      </c>
      <c r="D25" s="7" t="s">
        <v>145</v>
      </c>
      <c r="E25" s="7" t="s">
        <v>146</v>
      </c>
      <c r="F25" s="7" t="s">
        <v>147</v>
      </c>
      <c r="G25" s="5" t="s">
        <v>28</v>
      </c>
      <c r="H25" s="5" t="s">
        <v>29</v>
      </c>
      <c r="I25" s="7" t="s">
        <v>148</v>
      </c>
      <c r="J25" s="8" t="s">
        <v>31</v>
      </c>
      <c r="K25" s="8" t="s">
        <v>31</v>
      </c>
      <c r="L25" s="6" t="s">
        <v>149</v>
      </c>
      <c r="M25" s="8" t="s">
        <v>31</v>
      </c>
      <c r="N25" s="8" t="s">
        <v>31</v>
      </c>
      <c r="O25" s="8" t="s">
        <v>31</v>
      </c>
      <c r="P25" s="8" t="s">
        <v>31</v>
      </c>
      <c r="Q25" s="8" t="s">
        <v>31</v>
      </c>
      <c r="R25" s="8" t="s">
        <v>31</v>
      </c>
      <c r="S25" s="8" t="s">
        <v>31</v>
      </c>
      <c r="T25" s="8" t="s">
        <v>31</v>
      </c>
      <c r="U25" s="8" t="s">
        <v>31</v>
      </c>
      <c r="V25" s="8" t="s">
        <v>31</v>
      </c>
    </row>
    <row r="26" spans="1:22" ht="30" customHeight="1">
      <c r="A26" s="9" t="s">
        <v>150</v>
      </c>
      <c r="B26" s="10" t="s">
        <v>151</v>
      </c>
      <c r="C26" s="11" t="s">
        <v>152</v>
      </c>
      <c r="D26" s="11" t="s">
        <v>153</v>
      </c>
      <c r="E26" s="11" t="s">
        <v>154</v>
      </c>
      <c r="F26" s="11" t="s">
        <v>155</v>
      </c>
      <c r="G26" s="9" t="s">
        <v>28</v>
      </c>
      <c r="H26" s="9" t="s">
        <v>29</v>
      </c>
      <c r="I26" s="11" t="s">
        <v>156</v>
      </c>
      <c r="J26" s="12" t="s">
        <v>31</v>
      </c>
      <c r="K26" s="12" t="s">
        <v>31</v>
      </c>
      <c r="L26" s="10" t="s">
        <v>157</v>
      </c>
      <c r="M26" s="12" t="s">
        <v>31</v>
      </c>
      <c r="N26" s="12" t="s">
        <v>31</v>
      </c>
      <c r="O26" s="12" t="s">
        <v>31</v>
      </c>
      <c r="P26" s="12" t="s">
        <v>31</v>
      </c>
      <c r="Q26" s="12" t="s">
        <v>31</v>
      </c>
      <c r="R26" s="12" t="s">
        <v>31</v>
      </c>
      <c r="S26" s="12" t="s">
        <v>31</v>
      </c>
      <c r="T26" s="12" t="s">
        <v>31</v>
      </c>
      <c r="U26" s="12" t="s">
        <v>31</v>
      </c>
      <c r="V26" s="12" t="s">
        <v>31</v>
      </c>
    </row>
    <row r="27" spans="1:22" ht="30" customHeight="1">
      <c r="A27" s="5" t="s">
        <v>158</v>
      </c>
      <c r="B27" s="6" t="s">
        <v>159</v>
      </c>
      <c r="C27" s="7" t="s">
        <v>160</v>
      </c>
      <c r="D27" s="7" t="s">
        <v>161</v>
      </c>
      <c r="E27" s="7" t="s">
        <v>162</v>
      </c>
      <c r="F27" s="7" t="s">
        <v>163</v>
      </c>
      <c r="G27" s="5" t="s">
        <v>22</v>
      </c>
      <c r="H27" s="5" t="s">
        <v>29</v>
      </c>
      <c r="I27" s="7" t="s">
        <v>164</v>
      </c>
      <c r="J27" s="8" t="s">
        <v>31</v>
      </c>
      <c r="K27" s="8" t="s">
        <v>31</v>
      </c>
      <c r="L27" s="6" t="s">
        <v>165</v>
      </c>
      <c r="M27" s="8" t="s">
        <v>31</v>
      </c>
      <c r="N27" s="8" t="s">
        <v>31</v>
      </c>
      <c r="O27" s="8" t="s">
        <v>31</v>
      </c>
      <c r="P27" s="8" t="s">
        <v>31</v>
      </c>
      <c r="Q27" s="8" t="s">
        <v>31</v>
      </c>
      <c r="R27" s="8" t="s">
        <v>31</v>
      </c>
      <c r="S27" s="8" t="s">
        <v>31</v>
      </c>
      <c r="T27" s="8" t="s">
        <v>31</v>
      </c>
      <c r="U27" s="8" t="s">
        <v>31</v>
      </c>
      <c r="V27" s="8" t="s">
        <v>31</v>
      </c>
    </row>
    <row r="28" spans="1:22" ht="30" customHeight="1">
      <c r="A28" s="9" t="s">
        <v>166</v>
      </c>
      <c r="B28" s="10" t="s">
        <v>167</v>
      </c>
      <c r="C28" s="11" t="s">
        <v>168</v>
      </c>
      <c r="D28" s="11" t="s">
        <v>169</v>
      </c>
      <c r="E28" s="11" t="s">
        <v>170</v>
      </c>
      <c r="F28" s="11" t="s">
        <v>171</v>
      </c>
      <c r="G28" s="9" t="s">
        <v>22</v>
      </c>
      <c r="H28" s="9" t="s">
        <v>29</v>
      </c>
      <c r="I28" s="11" t="s">
        <v>172</v>
      </c>
      <c r="J28" s="12" t="s">
        <v>31</v>
      </c>
      <c r="K28" s="12" t="s">
        <v>31</v>
      </c>
      <c r="L28" s="10" t="s">
        <v>173</v>
      </c>
      <c r="M28" s="12" t="s">
        <v>31</v>
      </c>
      <c r="N28" s="12" t="s">
        <v>31</v>
      </c>
      <c r="O28" s="12" t="s">
        <v>31</v>
      </c>
      <c r="P28" s="12" t="s">
        <v>31</v>
      </c>
      <c r="Q28" s="12" t="s">
        <v>31</v>
      </c>
      <c r="R28" s="12" t="s">
        <v>31</v>
      </c>
      <c r="S28" s="12" t="s">
        <v>31</v>
      </c>
      <c r="T28" s="12" t="s">
        <v>31</v>
      </c>
      <c r="U28" s="12" t="s">
        <v>31</v>
      </c>
      <c r="V28" s="12" t="s">
        <v>31</v>
      </c>
    </row>
    <row r="29" spans="1:22" ht="30" customHeight="1">
      <c r="A29" s="5" t="s">
        <v>174</v>
      </c>
      <c r="B29" s="6" t="s">
        <v>121</v>
      </c>
      <c r="C29" s="7" t="s">
        <v>122</v>
      </c>
      <c r="D29" s="7" t="s">
        <v>175</v>
      </c>
      <c r="E29" s="7" t="s">
        <v>176</v>
      </c>
      <c r="F29" s="7" t="s">
        <v>177</v>
      </c>
      <c r="G29" s="5" t="s">
        <v>22</v>
      </c>
      <c r="H29" s="5" t="s">
        <v>29</v>
      </c>
      <c r="I29" s="7" t="s">
        <v>178</v>
      </c>
      <c r="J29" s="8" t="s">
        <v>31</v>
      </c>
      <c r="K29" s="8" t="s">
        <v>31</v>
      </c>
      <c r="L29" s="6" t="s">
        <v>179</v>
      </c>
      <c r="M29" s="8" t="s">
        <v>31</v>
      </c>
      <c r="N29" s="8" t="s">
        <v>31</v>
      </c>
      <c r="O29" s="8" t="s">
        <v>31</v>
      </c>
      <c r="P29" s="8" t="s">
        <v>31</v>
      </c>
      <c r="Q29" s="8" t="s">
        <v>31</v>
      </c>
      <c r="R29" s="8" t="s">
        <v>31</v>
      </c>
      <c r="S29" s="8" t="s">
        <v>31</v>
      </c>
      <c r="T29" s="8" t="s">
        <v>31</v>
      </c>
      <c r="U29" s="8" t="s">
        <v>31</v>
      </c>
      <c r="V29" s="8" t="s">
        <v>31</v>
      </c>
    </row>
    <row r="30" spans="1:22" ht="30" customHeight="1">
      <c r="A30" s="9" t="s">
        <v>180</v>
      </c>
      <c r="B30" s="10" t="s">
        <v>181</v>
      </c>
      <c r="C30" s="11" t="s">
        <v>182</v>
      </c>
      <c r="D30" s="11" t="s">
        <v>183</v>
      </c>
      <c r="E30" s="11" t="s">
        <v>182</v>
      </c>
      <c r="F30" s="11" t="s">
        <v>184</v>
      </c>
      <c r="G30" s="9" t="s">
        <v>22</v>
      </c>
      <c r="H30" s="9" t="s">
        <v>29</v>
      </c>
      <c r="I30" s="11" t="s">
        <v>185</v>
      </c>
      <c r="J30" s="12" t="s">
        <v>31</v>
      </c>
      <c r="K30" s="12" t="s">
        <v>31</v>
      </c>
      <c r="L30" s="10" t="s">
        <v>186</v>
      </c>
      <c r="M30" s="12" t="s">
        <v>31</v>
      </c>
      <c r="N30" s="12" t="s">
        <v>31</v>
      </c>
      <c r="O30" s="12" t="s">
        <v>31</v>
      </c>
      <c r="P30" s="12" t="s">
        <v>31</v>
      </c>
      <c r="Q30" s="12" t="s">
        <v>31</v>
      </c>
      <c r="R30" s="12" t="s">
        <v>31</v>
      </c>
      <c r="S30" s="12" t="s">
        <v>31</v>
      </c>
      <c r="T30" s="12" t="s">
        <v>31</v>
      </c>
      <c r="U30" s="12" t="s">
        <v>31</v>
      </c>
      <c r="V30" s="12" t="s">
        <v>31</v>
      </c>
    </row>
    <row r="31" spans="1:22" ht="30" customHeight="1">
      <c r="A31" s="5" t="s">
        <v>187</v>
      </c>
      <c r="B31" s="6" t="s">
        <v>188</v>
      </c>
      <c r="C31" s="7" t="s">
        <v>189</v>
      </c>
      <c r="D31" s="7" t="s">
        <v>190</v>
      </c>
      <c r="E31" s="7" t="s">
        <v>191</v>
      </c>
      <c r="F31" s="7" t="s">
        <v>192</v>
      </c>
      <c r="G31" s="5" t="s">
        <v>22</v>
      </c>
      <c r="H31" s="5" t="s">
        <v>29</v>
      </c>
      <c r="I31" s="7" t="s">
        <v>193</v>
      </c>
      <c r="J31" s="8" t="s">
        <v>31</v>
      </c>
      <c r="K31" s="8" t="s">
        <v>31</v>
      </c>
      <c r="L31" s="6" t="s">
        <v>194</v>
      </c>
      <c r="M31" s="8" t="s">
        <v>31</v>
      </c>
      <c r="N31" s="8" t="s">
        <v>31</v>
      </c>
      <c r="O31" s="8" t="s">
        <v>31</v>
      </c>
      <c r="P31" s="8" t="s">
        <v>31</v>
      </c>
      <c r="Q31" s="8" t="s">
        <v>31</v>
      </c>
      <c r="R31" s="8" t="s">
        <v>31</v>
      </c>
      <c r="S31" s="8" t="s">
        <v>31</v>
      </c>
      <c r="T31" s="8" t="s">
        <v>31</v>
      </c>
      <c r="U31" s="8" t="s">
        <v>31</v>
      </c>
      <c r="V31" s="8" t="s">
        <v>31</v>
      </c>
    </row>
    <row r="32" spans="1:22" ht="30" customHeight="1">
      <c r="A32" s="9" t="s">
        <v>195</v>
      </c>
      <c r="B32" s="10" t="s">
        <v>196</v>
      </c>
      <c r="C32" s="11" t="s">
        <v>197</v>
      </c>
      <c r="D32" s="11" t="s">
        <v>198</v>
      </c>
      <c r="E32" s="11" t="s">
        <v>199</v>
      </c>
      <c r="F32" s="11" t="s">
        <v>200</v>
      </c>
      <c r="G32" s="9" t="s">
        <v>53</v>
      </c>
      <c r="H32" s="9" t="s">
        <v>29</v>
      </c>
      <c r="I32" s="11" t="s">
        <v>201</v>
      </c>
      <c r="J32" s="12" t="s">
        <v>31</v>
      </c>
      <c r="K32" s="12" t="s">
        <v>31</v>
      </c>
      <c r="L32" s="10" t="s">
        <v>202</v>
      </c>
      <c r="M32" s="12" t="s">
        <v>31</v>
      </c>
      <c r="N32" s="12" t="s">
        <v>31</v>
      </c>
      <c r="O32" s="12" t="s">
        <v>31</v>
      </c>
      <c r="P32" s="12" t="s">
        <v>31</v>
      </c>
      <c r="Q32" s="12" t="s">
        <v>31</v>
      </c>
      <c r="R32" s="12" t="s">
        <v>31</v>
      </c>
      <c r="S32" s="12" t="s">
        <v>31</v>
      </c>
      <c r="T32" s="12" t="s">
        <v>31</v>
      </c>
      <c r="U32" s="12" t="s">
        <v>31</v>
      </c>
      <c r="V32" s="12" t="s">
        <v>31</v>
      </c>
    </row>
    <row r="33" spans="1:22" ht="30" customHeight="1">
      <c r="A33" s="5" t="s">
        <v>203</v>
      </c>
      <c r="B33" s="8" t="s">
        <v>31</v>
      </c>
      <c r="C33" s="7" t="s">
        <v>204</v>
      </c>
      <c r="D33" s="7" t="s">
        <v>205</v>
      </c>
      <c r="E33" s="7" t="s">
        <v>204</v>
      </c>
      <c r="F33" s="7" t="s">
        <v>206</v>
      </c>
      <c r="G33" s="5" t="s">
        <v>22</v>
      </c>
      <c r="H33" s="5" t="s">
        <v>29</v>
      </c>
      <c r="I33" s="7" t="s">
        <v>207</v>
      </c>
      <c r="J33" s="8" t="s">
        <v>31</v>
      </c>
      <c r="K33" s="8" t="s">
        <v>31</v>
      </c>
      <c r="L33" s="6" t="s">
        <v>208</v>
      </c>
      <c r="M33" s="8" t="s">
        <v>31</v>
      </c>
      <c r="N33" s="8" t="s">
        <v>31</v>
      </c>
      <c r="O33" s="8" t="s">
        <v>31</v>
      </c>
      <c r="P33" s="8" t="s">
        <v>31</v>
      </c>
      <c r="Q33" s="8" t="s">
        <v>31</v>
      </c>
      <c r="R33" s="8" t="s">
        <v>31</v>
      </c>
      <c r="S33" s="8" t="s">
        <v>31</v>
      </c>
      <c r="T33" s="8" t="s">
        <v>31</v>
      </c>
      <c r="U33" s="8" t="s">
        <v>31</v>
      </c>
      <c r="V33" s="8" t="s">
        <v>31</v>
      </c>
    </row>
    <row r="34" spans="1:22" ht="30" customHeight="1">
      <c r="A34" s="9" t="s">
        <v>209</v>
      </c>
      <c r="B34" s="10" t="s">
        <v>210</v>
      </c>
      <c r="C34" s="11" t="s">
        <v>211</v>
      </c>
      <c r="D34" s="11" t="s">
        <v>212</v>
      </c>
      <c r="E34" s="11" t="s">
        <v>92</v>
      </c>
      <c r="F34" s="11" t="s">
        <v>213</v>
      </c>
      <c r="G34" s="9" t="s">
        <v>22</v>
      </c>
      <c r="H34" s="9" t="s">
        <v>29</v>
      </c>
      <c r="I34" s="11" t="s">
        <v>214</v>
      </c>
      <c r="J34" s="12" t="s">
        <v>31</v>
      </c>
      <c r="K34" s="12" t="s">
        <v>31</v>
      </c>
      <c r="L34" s="10" t="s">
        <v>215</v>
      </c>
      <c r="M34" s="12" t="s">
        <v>31</v>
      </c>
      <c r="N34" s="12" t="s">
        <v>31</v>
      </c>
      <c r="O34" s="12" t="s">
        <v>31</v>
      </c>
      <c r="P34" s="12" t="s">
        <v>31</v>
      </c>
      <c r="Q34" s="12" t="s">
        <v>31</v>
      </c>
      <c r="R34" s="12" t="s">
        <v>31</v>
      </c>
      <c r="S34" s="12" t="s">
        <v>31</v>
      </c>
      <c r="T34" s="12" t="s">
        <v>31</v>
      </c>
      <c r="U34" s="12" t="s">
        <v>31</v>
      </c>
      <c r="V34" s="12" t="s">
        <v>31</v>
      </c>
    </row>
    <row r="35" spans="1:22" ht="30" customHeight="1">
      <c r="A35" s="5" t="s">
        <v>216</v>
      </c>
      <c r="B35" s="6" t="s">
        <v>210</v>
      </c>
      <c r="C35" s="7" t="s">
        <v>211</v>
      </c>
      <c r="D35" s="7" t="s">
        <v>217</v>
      </c>
      <c r="E35" s="7" t="s">
        <v>218</v>
      </c>
      <c r="F35" s="7" t="s">
        <v>213</v>
      </c>
      <c r="G35" s="5" t="s">
        <v>22</v>
      </c>
      <c r="H35" s="5" t="s">
        <v>29</v>
      </c>
      <c r="I35" s="7" t="s">
        <v>214</v>
      </c>
      <c r="J35" s="8" t="s">
        <v>31</v>
      </c>
      <c r="K35" s="8" t="s">
        <v>31</v>
      </c>
      <c r="L35" s="6" t="s">
        <v>219</v>
      </c>
      <c r="M35" s="8" t="s">
        <v>31</v>
      </c>
      <c r="N35" s="8" t="s">
        <v>31</v>
      </c>
      <c r="O35" s="8" t="s">
        <v>31</v>
      </c>
      <c r="P35" s="8" t="s">
        <v>31</v>
      </c>
      <c r="Q35" s="8" t="s">
        <v>31</v>
      </c>
      <c r="R35" s="8" t="s">
        <v>31</v>
      </c>
      <c r="S35" s="8" t="s">
        <v>31</v>
      </c>
      <c r="T35" s="8" t="s">
        <v>31</v>
      </c>
      <c r="U35" s="8" t="s">
        <v>31</v>
      </c>
      <c r="V35" s="8" t="s">
        <v>31</v>
      </c>
    </row>
    <row r="36" spans="1:22" ht="30" customHeight="1">
      <c r="A36" s="9" t="s">
        <v>220</v>
      </c>
      <c r="B36" s="10" t="s">
        <v>210</v>
      </c>
      <c r="C36" s="11" t="s">
        <v>211</v>
      </c>
      <c r="D36" s="11" t="s">
        <v>221</v>
      </c>
      <c r="E36" s="11" t="s">
        <v>222</v>
      </c>
      <c r="F36" s="11" t="s">
        <v>213</v>
      </c>
      <c r="G36" s="9" t="s">
        <v>22</v>
      </c>
      <c r="H36" s="9" t="s">
        <v>29</v>
      </c>
      <c r="I36" s="11" t="s">
        <v>214</v>
      </c>
      <c r="J36" s="12" t="s">
        <v>31</v>
      </c>
      <c r="K36" s="12" t="s">
        <v>31</v>
      </c>
      <c r="L36" s="10" t="s">
        <v>223</v>
      </c>
      <c r="M36" s="12" t="s">
        <v>31</v>
      </c>
      <c r="N36" s="12" t="s">
        <v>31</v>
      </c>
      <c r="O36" s="12" t="s">
        <v>31</v>
      </c>
      <c r="P36" s="12" t="s">
        <v>31</v>
      </c>
      <c r="Q36" s="12" t="s">
        <v>31</v>
      </c>
      <c r="R36" s="12" t="s">
        <v>31</v>
      </c>
      <c r="S36" s="12" t="s">
        <v>31</v>
      </c>
      <c r="T36" s="12" t="s">
        <v>31</v>
      </c>
      <c r="U36" s="12" t="s">
        <v>31</v>
      </c>
      <c r="V36" s="12" t="s">
        <v>31</v>
      </c>
    </row>
    <row r="37" spans="1:22" ht="30" customHeight="1">
      <c r="A37" s="5" t="s">
        <v>224</v>
      </c>
      <c r="B37" s="6" t="s">
        <v>210</v>
      </c>
      <c r="C37" s="7" t="s">
        <v>211</v>
      </c>
      <c r="D37" s="7" t="s">
        <v>225</v>
      </c>
      <c r="E37" s="7" t="s">
        <v>226</v>
      </c>
      <c r="F37" s="7" t="s">
        <v>213</v>
      </c>
      <c r="G37" s="5" t="s">
        <v>28</v>
      </c>
      <c r="H37" s="5" t="s">
        <v>29</v>
      </c>
      <c r="I37" s="7" t="s">
        <v>214</v>
      </c>
      <c r="J37" s="8" t="s">
        <v>31</v>
      </c>
      <c r="K37" s="8" t="s">
        <v>31</v>
      </c>
      <c r="L37" s="6" t="s">
        <v>227</v>
      </c>
      <c r="M37" s="8" t="s">
        <v>31</v>
      </c>
      <c r="N37" s="8" t="s">
        <v>31</v>
      </c>
      <c r="O37" s="8" t="s">
        <v>31</v>
      </c>
      <c r="P37" s="8" t="s">
        <v>31</v>
      </c>
      <c r="Q37" s="8" t="s">
        <v>31</v>
      </c>
      <c r="R37" s="8" t="s">
        <v>31</v>
      </c>
      <c r="S37" s="8" t="s">
        <v>31</v>
      </c>
      <c r="T37" s="8" t="s">
        <v>31</v>
      </c>
      <c r="U37" s="8" t="s">
        <v>31</v>
      </c>
      <c r="V37" s="8" t="s">
        <v>31</v>
      </c>
    </row>
    <row r="38" spans="1:22" ht="30" customHeight="1">
      <c r="A38" s="9" t="s">
        <v>228</v>
      </c>
      <c r="B38" s="10" t="s">
        <v>229</v>
      </c>
      <c r="C38" s="11" t="s">
        <v>230</v>
      </c>
      <c r="D38" s="11" t="s">
        <v>231</v>
      </c>
      <c r="E38" s="11" t="s">
        <v>232</v>
      </c>
      <c r="F38" s="11" t="s">
        <v>233</v>
      </c>
      <c r="G38" s="9" t="s">
        <v>22</v>
      </c>
      <c r="H38" s="9" t="s">
        <v>29</v>
      </c>
      <c r="I38" s="11" t="s">
        <v>234</v>
      </c>
      <c r="J38" s="12" t="s">
        <v>31</v>
      </c>
      <c r="K38" s="12" t="s">
        <v>31</v>
      </c>
      <c r="L38" s="10" t="s">
        <v>235</v>
      </c>
      <c r="M38" s="12" t="s">
        <v>31</v>
      </c>
      <c r="N38" s="12" t="s">
        <v>31</v>
      </c>
      <c r="O38" s="12" t="s">
        <v>31</v>
      </c>
      <c r="P38" s="12" t="s">
        <v>31</v>
      </c>
      <c r="Q38" s="12" t="s">
        <v>31</v>
      </c>
      <c r="R38" s="12" t="s">
        <v>31</v>
      </c>
      <c r="S38" s="12" t="s">
        <v>31</v>
      </c>
      <c r="T38" s="12" t="s">
        <v>31</v>
      </c>
      <c r="U38" s="12" t="s">
        <v>31</v>
      </c>
      <c r="V38" s="12" t="s">
        <v>31</v>
      </c>
    </row>
    <row r="39" spans="1:22" ht="30" customHeight="1">
      <c r="A39" s="5" t="s">
        <v>236</v>
      </c>
      <c r="B39" s="6" t="s">
        <v>229</v>
      </c>
      <c r="C39" s="7" t="s">
        <v>230</v>
      </c>
      <c r="D39" s="7" t="s">
        <v>237</v>
      </c>
      <c r="E39" s="7" t="s">
        <v>238</v>
      </c>
      <c r="F39" s="7" t="s">
        <v>233</v>
      </c>
      <c r="G39" s="5" t="s">
        <v>22</v>
      </c>
      <c r="H39" s="5" t="s">
        <v>29</v>
      </c>
      <c r="I39" s="7" t="s">
        <v>234</v>
      </c>
      <c r="J39" s="8" t="s">
        <v>31</v>
      </c>
      <c r="K39" s="8" t="s">
        <v>31</v>
      </c>
      <c r="L39" s="6" t="s">
        <v>235</v>
      </c>
      <c r="M39" s="8" t="s">
        <v>31</v>
      </c>
      <c r="N39" s="8" t="s">
        <v>31</v>
      </c>
      <c r="O39" s="8" t="s">
        <v>31</v>
      </c>
      <c r="P39" s="8" t="s">
        <v>31</v>
      </c>
      <c r="Q39" s="8" t="s">
        <v>31</v>
      </c>
      <c r="R39" s="8" t="s">
        <v>31</v>
      </c>
      <c r="S39" s="8" t="s">
        <v>31</v>
      </c>
      <c r="T39" s="8" t="s">
        <v>31</v>
      </c>
      <c r="U39" s="8" t="s">
        <v>31</v>
      </c>
      <c r="V39" s="8" t="s">
        <v>31</v>
      </c>
    </row>
    <row r="40" spans="1:22" ht="30" customHeight="1">
      <c r="A40" s="9" t="s">
        <v>239</v>
      </c>
      <c r="B40" s="10" t="s">
        <v>229</v>
      </c>
      <c r="C40" s="11" t="s">
        <v>230</v>
      </c>
      <c r="D40" s="11" t="s">
        <v>240</v>
      </c>
      <c r="E40" s="11" t="s">
        <v>24</v>
      </c>
      <c r="F40" s="11" t="s">
        <v>233</v>
      </c>
      <c r="G40" s="9" t="s">
        <v>22</v>
      </c>
      <c r="H40" s="9" t="s">
        <v>29</v>
      </c>
      <c r="I40" s="11" t="s">
        <v>234</v>
      </c>
      <c r="J40" s="12" t="s">
        <v>31</v>
      </c>
      <c r="K40" s="12" t="s">
        <v>31</v>
      </c>
      <c r="L40" s="10" t="s">
        <v>235</v>
      </c>
      <c r="M40" s="12" t="s">
        <v>31</v>
      </c>
      <c r="N40" s="12" t="s">
        <v>31</v>
      </c>
      <c r="O40" s="12" t="s">
        <v>31</v>
      </c>
      <c r="P40" s="12" t="s">
        <v>31</v>
      </c>
      <c r="Q40" s="12" t="s">
        <v>31</v>
      </c>
      <c r="R40" s="12" t="s">
        <v>31</v>
      </c>
      <c r="S40" s="12" t="s">
        <v>31</v>
      </c>
      <c r="T40" s="12" t="s">
        <v>31</v>
      </c>
      <c r="U40" s="12" t="s">
        <v>31</v>
      </c>
      <c r="V40" s="12" t="s">
        <v>31</v>
      </c>
    </row>
    <row r="41" spans="1:22" ht="30" customHeight="1">
      <c r="A41" s="5" t="s">
        <v>218</v>
      </c>
      <c r="B41" s="6" t="s">
        <v>229</v>
      </c>
      <c r="C41" s="7" t="s">
        <v>230</v>
      </c>
      <c r="D41" s="7" t="s">
        <v>241</v>
      </c>
      <c r="E41" s="7" t="s">
        <v>59</v>
      </c>
      <c r="F41" s="7" t="s">
        <v>233</v>
      </c>
      <c r="G41" s="5" t="s">
        <v>22</v>
      </c>
      <c r="H41" s="5" t="s">
        <v>29</v>
      </c>
      <c r="I41" s="7" t="s">
        <v>234</v>
      </c>
      <c r="J41" s="8" t="s">
        <v>31</v>
      </c>
      <c r="K41" s="8" t="s">
        <v>31</v>
      </c>
      <c r="L41" s="6" t="s">
        <v>235</v>
      </c>
      <c r="M41" s="8" t="s">
        <v>31</v>
      </c>
      <c r="N41" s="8" t="s">
        <v>31</v>
      </c>
      <c r="O41" s="8" t="s">
        <v>31</v>
      </c>
      <c r="P41" s="8" t="s">
        <v>31</v>
      </c>
      <c r="Q41" s="8" t="s">
        <v>31</v>
      </c>
      <c r="R41" s="8" t="s">
        <v>31</v>
      </c>
      <c r="S41" s="8" t="s">
        <v>31</v>
      </c>
      <c r="T41" s="8" t="s">
        <v>31</v>
      </c>
      <c r="U41" s="8" t="s">
        <v>31</v>
      </c>
      <c r="V41" s="8" t="s">
        <v>31</v>
      </c>
    </row>
    <row r="42" spans="1:22" ht="30" customHeight="1">
      <c r="A42" s="9" t="s">
        <v>242</v>
      </c>
      <c r="B42" s="10" t="s">
        <v>229</v>
      </c>
      <c r="C42" s="11" t="s">
        <v>230</v>
      </c>
      <c r="D42" s="11" t="s">
        <v>243</v>
      </c>
      <c r="E42" s="11" t="s">
        <v>244</v>
      </c>
      <c r="F42" s="11" t="s">
        <v>233</v>
      </c>
      <c r="G42" s="9" t="s">
        <v>22</v>
      </c>
      <c r="H42" s="9" t="s">
        <v>29</v>
      </c>
      <c r="I42" s="11" t="s">
        <v>234</v>
      </c>
      <c r="J42" s="12" t="s">
        <v>31</v>
      </c>
      <c r="K42" s="12" t="s">
        <v>31</v>
      </c>
      <c r="L42" s="10" t="s">
        <v>235</v>
      </c>
      <c r="M42" s="12" t="s">
        <v>31</v>
      </c>
      <c r="N42" s="12" t="s">
        <v>31</v>
      </c>
      <c r="O42" s="12" t="s">
        <v>31</v>
      </c>
      <c r="P42" s="12" t="s">
        <v>31</v>
      </c>
      <c r="Q42" s="12" t="s">
        <v>31</v>
      </c>
      <c r="R42" s="12" t="s">
        <v>31</v>
      </c>
      <c r="S42" s="12" t="s">
        <v>31</v>
      </c>
      <c r="T42" s="12" t="s">
        <v>31</v>
      </c>
      <c r="U42" s="12" t="s">
        <v>31</v>
      </c>
      <c r="V42" s="12" t="s">
        <v>31</v>
      </c>
    </row>
    <row r="43" spans="1:22" ht="30" customHeight="1">
      <c r="A43" s="5" t="s">
        <v>245</v>
      </c>
      <c r="B43" s="6" t="s">
        <v>229</v>
      </c>
      <c r="C43" s="7" t="s">
        <v>230</v>
      </c>
      <c r="D43" s="7" t="s">
        <v>246</v>
      </c>
      <c r="E43" s="7" t="s">
        <v>247</v>
      </c>
      <c r="F43" s="7" t="s">
        <v>233</v>
      </c>
      <c r="G43" s="5" t="s">
        <v>22</v>
      </c>
      <c r="H43" s="5" t="s">
        <v>29</v>
      </c>
      <c r="I43" s="7" t="s">
        <v>234</v>
      </c>
      <c r="J43" s="8" t="s">
        <v>31</v>
      </c>
      <c r="K43" s="8" t="s">
        <v>31</v>
      </c>
      <c r="L43" s="6" t="s">
        <v>235</v>
      </c>
      <c r="M43" s="8" t="s">
        <v>31</v>
      </c>
      <c r="N43" s="8" t="s">
        <v>31</v>
      </c>
      <c r="O43" s="8" t="s">
        <v>31</v>
      </c>
      <c r="P43" s="8" t="s">
        <v>31</v>
      </c>
      <c r="Q43" s="8" t="s">
        <v>31</v>
      </c>
      <c r="R43" s="8" t="s">
        <v>31</v>
      </c>
      <c r="S43" s="8" t="s">
        <v>31</v>
      </c>
      <c r="T43" s="8" t="s">
        <v>31</v>
      </c>
      <c r="U43" s="8" t="s">
        <v>31</v>
      </c>
      <c r="V43" s="8" t="s">
        <v>31</v>
      </c>
    </row>
    <row r="44" spans="1:22" ht="30" customHeight="1">
      <c r="A44" s="9" t="s">
        <v>248</v>
      </c>
      <c r="B44" s="10" t="s">
        <v>249</v>
      </c>
      <c r="C44" s="11" t="s">
        <v>250</v>
      </c>
      <c r="D44" s="11" t="s">
        <v>251</v>
      </c>
      <c r="E44" s="11" t="s">
        <v>252</v>
      </c>
      <c r="F44" s="11" t="s">
        <v>253</v>
      </c>
      <c r="G44" s="9" t="s">
        <v>22</v>
      </c>
      <c r="H44" s="9" t="s">
        <v>29</v>
      </c>
      <c r="I44" s="11" t="s">
        <v>254</v>
      </c>
      <c r="J44" s="12" t="s">
        <v>31</v>
      </c>
      <c r="K44" s="12" t="s">
        <v>31</v>
      </c>
      <c r="L44" s="10" t="s">
        <v>255</v>
      </c>
      <c r="M44" s="12" t="s">
        <v>31</v>
      </c>
      <c r="N44" s="12" t="s">
        <v>31</v>
      </c>
      <c r="O44" s="12" t="s">
        <v>31</v>
      </c>
      <c r="P44" s="12" t="s">
        <v>31</v>
      </c>
      <c r="Q44" s="12" t="s">
        <v>31</v>
      </c>
      <c r="R44" s="12" t="s">
        <v>31</v>
      </c>
      <c r="S44" s="12" t="s">
        <v>31</v>
      </c>
      <c r="T44" s="12" t="s">
        <v>31</v>
      </c>
      <c r="U44" s="12" t="s">
        <v>31</v>
      </c>
      <c r="V44" s="12" t="s">
        <v>31</v>
      </c>
    </row>
    <row r="45" spans="1:22" ht="30" customHeight="1">
      <c r="A45" s="5" t="s">
        <v>256</v>
      </c>
      <c r="B45" s="6" t="s">
        <v>249</v>
      </c>
      <c r="C45" s="7" t="s">
        <v>250</v>
      </c>
      <c r="D45" s="7" t="s">
        <v>257</v>
      </c>
      <c r="E45" s="7" t="s">
        <v>258</v>
      </c>
      <c r="F45" s="7" t="s">
        <v>253</v>
      </c>
      <c r="G45" s="5" t="s">
        <v>22</v>
      </c>
      <c r="H45" s="5" t="s">
        <v>29</v>
      </c>
      <c r="I45" s="7" t="s">
        <v>254</v>
      </c>
      <c r="J45" s="8" t="s">
        <v>31</v>
      </c>
      <c r="K45" s="8" t="s">
        <v>31</v>
      </c>
      <c r="L45" s="6" t="s">
        <v>255</v>
      </c>
      <c r="M45" s="8" t="s">
        <v>31</v>
      </c>
      <c r="N45" s="8" t="s">
        <v>31</v>
      </c>
      <c r="O45" s="8" t="s">
        <v>31</v>
      </c>
      <c r="P45" s="8" t="s">
        <v>31</v>
      </c>
      <c r="Q45" s="8" t="s">
        <v>31</v>
      </c>
      <c r="R45" s="8" t="s">
        <v>31</v>
      </c>
      <c r="S45" s="8" t="s">
        <v>31</v>
      </c>
      <c r="T45" s="8" t="s">
        <v>31</v>
      </c>
      <c r="U45" s="8" t="s">
        <v>31</v>
      </c>
      <c r="V45" s="8" t="s">
        <v>31</v>
      </c>
    </row>
    <row r="46" spans="1:22" ht="45" customHeight="1">
      <c r="A46" s="9" t="s">
        <v>259</v>
      </c>
      <c r="B46" s="12" t="s">
        <v>31</v>
      </c>
      <c r="C46" s="11" t="s">
        <v>260</v>
      </c>
      <c r="D46" s="11" t="s">
        <v>261</v>
      </c>
      <c r="E46" s="11" t="s">
        <v>260</v>
      </c>
      <c r="F46" s="11" t="s">
        <v>262</v>
      </c>
      <c r="G46" s="9" t="s">
        <v>22</v>
      </c>
      <c r="H46" s="9" t="s">
        <v>29</v>
      </c>
      <c r="I46" s="12" t="s">
        <v>31</v>
      </c>
      <c r="J46" s="12" t="s">
        <v>31</v>
      </c>
      <c r="K46" s="12" t="s">
        <v>31</v>
      </c>
      <c r="L46" s="10" t="s">
        <v>263</v>
      </c>
      <c r="M46" s="10" t="s">
        <v>264</v>
      </c>
      <c r="N46" s="10" t="s">
        <v>265</v>
      </c>
      <c r="O46" s="10" t="s">
        <v>266</v>
      </c>
      <c r="P46" s="10" t="s">
        <v>267</v>
      </c>
      <c r="Q46" s="12" t="s">
        <v>31</v>
      </c>
      <c r="R46" s="10" t="s">
        <v>268</v>
      </c>
      <c r="S46" s="10" t="s">
        <v>269</v>
      </c>
      <c r="T46" s="10" t="s">
        <v>260</v>
      </c>
      <c r="U46" s="10" t="s">
        <v>270</v>
      </c>
      <c r="V46" s="10" t="s">
        <v>271</v>
      </c>
    </row>
    <row r="47" spans="1:22" ht="30" customHeight="1">
      <c r="A47" s="5" t="s">
        <v>272</v>
      </c>
      <c r="B47" s="6" t="s">
        <v>273</v>
      </c>
      <c r="C47" s="7" t="s">
        <v>274</v>
      </c>
      <c r="D47" s="7" t="s">
        <v>275</v>
      </c>
      <c r="E47" s="7" t="s">
        <v>274</v>
      </c>
      <c r="F47" s="7" t="s">
        <v>276</v>
      </c>
      <c r="G47" s="5" t="s">
        <v>22</v>
      </c>
      <c r="H47" s="5" t="s">
        <v>29</v>
      </c>
      <c r="I47" s="7" t="s">
        <v>277</v>
      </c>
      <c r="J47" s="8" t="s">
        <v>31</v>
      </c>
      <c r="K47" s="8" t="s">
        <v>31</v>
      </c>
      <c r="L47" s="6" t="s">
        <v>278</v>
      </c>
      <c r="M47" s="8" t="s">
        <v>31</v>
      </c>
      <c r="N47" s="8" t="s">
        <v>31</v>
      </c>
      <c r="O47" s="8" t="s">
        <v>31</v>
      </c>
      <c r="P47" s="8" t="s">
        <v>31</v>
      </c>
      <c r="Q47" s="8" t="s">
        <v>31</v>
      </c>
      <c r="R47" s="8" t="s">
        <v>31</v>
      </c>
      <c r="S47" s="8" t="s">
        <v>31</v>
      </c>
      <c r="T47" s="8" t="s">
        <v>31</v>
      </c>
      <c r="U47" s="8" t="s">
        <v>31</v>
      </c>
      <c r="V47" s="8" t="s">
        <v>31</v>
      </c>
    </row>
    <row r="48" spans="1:22" ht="30" customHeight="1">
      <c r="A48" s="9" t="s">
        <v>279</v>
      </c>
      <c r="B48" s="12" t="s">
        <v>31</v>
      </c>
      <c r="C48" s="11" t="s">
        <v>280</v>
      </c>
      <c r="D48" s="11" t="s">
        <v>281</v>
      </c>
      <c r="E48" s="11" t="s">
        <v>280</v>
      </c>
      <c r="F48" s="11" t="s">
        <v>282</v>
      </c>
      <c r="G48" s="9" t="s">
        <v>22</v>
      </c>
      <c r="H48" s="9" t="s">
        <v>29</v>
      </c>
      <c r="I48" s="11" t="s">
        <v>283</v>
      </c>
      <c r="J48" s="12" t="s">
        <v>31</v>
      </c>
      <c r="K48" s="12" t="s">
        <v>31</v>
      </c>
      <c r="L48" s="10" t="s">
        <v>284</v>
      </c>
      <c r="M48" s="12" t="s">
        <v>31</v>
      </c>
      <c r="N48" s="12" t="s">
        <v>31</v>
      </c>
      <c r="O48" s="12" t="s">
        <v>31</v>
      </c>
      <c r="P48" s="12" t="s">
        <v>31</v>
      </c>
      <c r="Q48" s="12" t="s">
        <v>31</v>
      </c>
      <c r="R48" s="12" t="s">
        <v>31</v>
      </c>
      <c r="S48" s="12" t="s">
        <v>31</v>
      </c>
      <c r="T48" s="12" t="s">
        <v>31</v>
      </c>
      <c r="U48" s="12" t="s">
        <v>31</v>
      </c>
      <c r="V48" s="12" t="s">
        <v>31</v>
      </c>
    </row>
  </sheetData>
  <mergeCells count="1">
    <mergeCell ref="C1:V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17.7109375" customWidth="1"/>
    <col min="4" max="4" width="25.7109375" customWidth="1"/>
    <col min="5" max="5" width="19.7109375" customWidth="1"/>
    <col min="6" max="6" width="24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  <col min="13" max="13" width="29.7109375" customWidth="1"/>
    <col min="14" max="14" width="12.7109375" customWidth="1"/>
    <col min="15" max="15" width="22.7109375" customWidth="1"/>
    <col min="16" max="16" width="17.7109375" customWidth="1"/>
    <col min="17" max="17" width="13.7109375" customWidth="1"/>
    <col min="18" max="18" width="20.7109375" customWidth="1"/>
    <col min="19" max="19" width="22.7109375" customWidth="1"/>
    <col min="20" max="20" width="12.7109375" customWidth="1"/>
    <col min="21" max="21" width="19.7109375" customWidth="1"/>
    <col min="22" max="22" width="22.7109375" customWidth="1"/>
  </cols>
  <sheetData>
    <row r="1" spans="1:22" ht="32" customHeight="1">
      <c r="C1" s="1" t="s">
        <v>285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C2" s="2" t="s">
        <v>286</v>
      </c>
      <c r="D2" s="3" t="s">
        <v>287</v>
      </c>
      <c r="E2" s="2" t="s">
        <v>296</v>
      </c>
      <c r="F2" s="3">
        <v>41</v>
      </c>
    </row>
    <row r="3" spans="1:22">
      <c r="C3" s="2" t="s">
        <v>288</v>
      </c>
      <c r="D3" s="3" t="s">
        <v>289</v>
      </c>
      <c r="E3" s="2" t="s">
        <v>297</v>
      </c>
      <c r="F3" s="3" t="s">
        <v>298</v>
      </c>
    </row>
    <row r="4" spans="1:22">
      <c r="C4" s="2" t="s">
        <v>290</v>
      </c>
      <c r="D4" s="3" t="s">
        <v>291</v>
      </c>
      <c r="E4" s="2" t="s">
        <v>299</v>
      </c>
      <c r="F4" s="3" t="s">
        <v>300</v>
      </c>
    </row>
    <row r="5" spans="1:22">
      <c r="C5" s="2" t="s">
        <v>292</v>
      </c>
      <c r="D5" s="3" t="s">
        <v>293</v>
      </c>
      <c r="E5" s="2" t="s">
        <v>301</v>
      </c>
      <c r="F5" s="3">
        <v>1</v>
      </c>
    </row>
    <row r="6" spans="1:22">
      <c r="C6" s="2" t="s">
        <v>294</v>
      </c>
      <c r="D6" s="3" t="s">
        <v>295</v>
      </c>
      <c r="E6" s="2" t="s">
        <v>302</v>
      </c>
      <c r="F6" s="3">
        <v>77</v>
      </c>
    </row>
    <row r="8" spans="1:2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  <c r="T8" s="4" t="s">
        <v>19</v>
      </c>
      <c r="U8" s="4" t="s">
        <v>20</v>
      </c>
      <c r="V8" s="4" t="s">
        <v>21</v>
      </c>
    </row>
    <row r="9" spans="1:22" ht="30" customHeight="1">
      <c r="A9" s="5" t="s">
        <v>22</v>
      </c>
      <c r="B9" s="6" t="s">
        <v>77</v>
      </c>
      <c r="C9" s="7" t="s">
        <v>78</v>
      </c>
      <c r="D9" s="7" t="s">
        <v>303</v>
      </c>
      <c r="E9" s="7" t="s">
        <v>80</v>
      </c>
      <c r="F9" s="7" t="s">
        <v>81</v>
      </c>
      <c r="G9" s="5" t="s">
        <v>62</v>
      </c>
      <c r="H9" s="5" t="s">
        <v>304</v>
      </c>
      <c r="I9" s="7" t="s">
        <v>82</v>
      </c>
      <c r="J9" s="8" t="s">
        <v>31</v>
      </c>
      <c r="K9" s="8" t="s">
        <v>31</v>
      </c>
      <c r="L9" s="6" t="s">
        <v>83</v>
      </c>
      <c r="M9" s="8" t="s">
        <v>31</v>
      </c>
      <c r="N9" s="8" t="s">
        <v>31</v>
      </c>
      <c r="O9" s="8" t="s">
        <v>31</v>
      </c>
      <c r="P9" s="8" t="s">
        <v>31</v>
      </c>
      <c r="Q9" s="8" t="s">
        <v>31</v>
      </c>
      <c r="R9" s="8" t="s">
        <v>31</v>
      </c>
      <c r="S9" s="8" t="s">
        <v>31</v>
      </c>
      <c r="T9" s="8" t="s">
        <v>31</v>
      </c>
      <c r="U9" s="8" t="s">
        <v>31</v>
      </c>
      <c r="V9" s="8" t="s">
        <v>31</v>
      </c>
    </row>
  </sheetData>
  <mergeCells count="1">
    <mergeCell ref="C1:V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3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31.7109375" customWidth="1" outlineLevel="2"/>
    <col min="4" max="4" width="54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285</v>
      </c>
      <c r="E1" s="1"/>
      <c r="F1" s="1"/>
      <c r="G1" s="1"/>
      <c r="H1" s="1"/>
    </row>
    <row r="2" spans="1:8">
      <c r="D2" s="2" t="s">
        <v>286</v>
      </c>
      <c r="E2" s="3" t="s">
        <v>287</v>
      </c>
      <c r="G2" s="13" t="s">
        <v>311</v>
      </c>
      <c r="H2" s="13">
        <v>1</v>
      </c>
    </row>
    <row r="3" spans="1:8">
      <c r="D3" s="2" t="s">
        <v>288</v>
      </c>
      <c r="E3" s="3" t="s">
        <v>289</v>
      </c>
      <c r="G3" s="14" t="s">
        <v>313</v>
      </c>
      <c r="H3" s="15">
        <f>TotalCost/BoardQty</f>
        <v>0.0</v>
      </c>
    </row>
    <row r="4" spans="1:8">
      <c r="D4" s="2" t="s">
        <v>290</v>
      </c>
      <c r="E4" s="3" t="s">
        <v>291</v>
      </c>
      <c r="G4" s="14" t="s">
        <v>312</v>
      </c>
      <c r="H4" s="16">
        <f>SUM(H10:H49)</f>
        <v>0</v>
      </c>
    </row>
    <row r="5" spans="1:8">
      <c r="D5" s="2" t="s">
        <v>292</v>
      </c>
      <c r="E5" s="3" t="s">
        <v>293</v>
      </c>
    </row>
    <row r="6" spans="1:8">
      <c r="D6" s="2" t="s">
        <v>294</v>
      </c>
      <c r="E6" s="3" t="s">
        <v>295</v>
      </c>
    </row>
    <row r="8" spans="1:8">
      <c r="A8" s="17" t="s">
        <v>305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306</v>
      </c>
      <c r="F9" s="18" t="s">
        <v>307</v>
      </c>
      <c r="G9" s="18" t="s">
        <v>308</v>
      </c>
      <c r="H9" s="18" t="s">
        <v>309</v>
      </c>
    </row>
    <row r="10" spans="1:8" ht="30" customHeight="1">
      <c r="A10" s="19" t="s">
        <v>25</v>
      </c>
      <c r="B10" s="19" t="s">
        <v>26</v>
      </c>
      <c r="D10" s="19" t="s">
        <v>27</v>
      </c>
      <c r="E10" s="19" t="s">
        <v>30</v>
      </c>
      <c r="F10" s="19">
        <f>CEILING(BoardQty*2,1)</f>
        <v>2</v>
      </c>
      <c r="H10" s="20">
        <f>IF(AND(ISNUMBER(F10),ISNUMBER(G10)),F10*G10,"")</f>
        <v/>
      </c>
    </row>
    <row r="11" spans="1:8">
      <c r="A11" s="19" t="s">
        <v>33</v>
      </c>
      <c r="B11" s="19" t="s">
        <v>34</v>
      </c>
      <c r="D11" s="19" t="s">
        <v>35</v>
      </c>
      <c r="E11" s="19" t="s">
        <v>37</v>
      </c>
      <c r="F11" s="19">
        <f>CEILING(BoardQty*12,1)</f>
        <v>12</v>
      </c>
      <c r="H11" s="20">
        <f>IF(AND(ISNUMBER(F11),ISNUMBER(G11)),F11*G11,"")</f>
        <v/>
      </c>
    </row>
    <row r="12" spans="1:8" ht="30" customHeight="1">
      <c r="A12" s="19" t="s">
        <v>40</v>
      </c>
      <c r="B12" s="19" t="s">
        <v>41</v>
      </c>
      <c r="D12" s="19" t="s">
        <v>42</v>
      </c>
      <c r="E12" s="19" t="s">
        <v>43</v>
      </c>
      <c r="F12" s="19">
        <f>CEILING(BoardQty*2,1)</f>
        <v>2</v>
      </c>
      <c r="H12" s="20">
        <f>IF(AND(ISNUMBER(F12),ISNUMBER(G12)),F12*G12,"")</f>
        <v/>
      </c>
    </row>
    <row r="13" spans="1:8">
      <c r="A13" s="19" t="s">
        <v>48</v>
      </c>
      <c r="B13" s="19" t="s">
        <v>49</v>
      </c>
      <c r="D13" s="19" t="s">
        <v>50</v>
      </c>
      <c r="E13" s="19" t="s">
        <v>51</v>
      </c>
      <c r="F13" s="19">
        <f>CEILING(BoardQty*3,1)</f>
        <v>3</v>
      </c>
      <c r="H13" s="20">
        <f>IF(AND(ISNUMBER(F13),ISNUMBER(G13)),F13*G13,"")</f>
        <v/>
      </c>
    </row>
    <row r="14" spans="1:8">
      <c r="A14" s="19" t="s">
        <v>56</v>
      </c>
      <c r="B14" s="19" t="s">
        <v>55</v>
      </c>
      <c r="D14" s="19" t="s">
        <v>57</v>
      </c>
      <c r="E14" s="19" t="s">
        <v>58</v>
      </c>
      <c r="F14" s="19">
        <f>BoardQty*1</f>
        <v>1</v>
      </c>
      <c r="H14" s="20">
        <f>IF(AND(ISNUMBER(F14),ISNUMBER(G14)),F14*G14,"")</f>
        <v/>
      </c>
    </row>
    <row r="15" spans="1:8">
      <c r="A15" s="19" t="s">
        <v>65</v>
      </c>
      <c r="B15" s="19" t="s">
        <v>64</v>
      </c>
      <c r="D15" s="19" t="s">
        <v>66</v>
      </c>
      <c r="E15" s="19" t="s">
        <v>67</v>
      </c>
      <c r="F15" s="19">
        <f>BoardQty*1</f>
        <v>1</v>
      </c>
      <c r="H15" s="20">
        <f>IF(AND(ISNUMBER(F15),ISNUMBER(G15)),F15*G15,"")</f>
        <v/>
      </c>
    </row>
    <row r="16" spans="1:8">
      <c r="A16" s="19" t="s">
        <v>72</v>
      </c>
      <c r="B16" s="19" t="s">
        <v>71</v>
      </c>
      <c r="D16" s="19" t="s">
        <v>73</v>
      </c>
      <c r="E16" s="19" t="s">
        <v>74</v>
      </c>
      <c r="F16" s="19">
        <f>BoardQty*1</f>
        <v>1</v>
      </c>
      <c r="H16" s="20">
        <f>IF(AND(ISNUMBER(F16),ISNUMBER(G16)),F16*G16,"")</f>
        <v/>
      </c>
    </row>
    <row r="17" spans="1:8" ht="30" customHeight="1">
      <c r="A17" s="19" t="s">
        <v>79</v>
      </c>
      <c r="B17" s="19" t="s">
        <v>80</v>
      </c>
      <c r="D17" s="19" t="s">
        <v>81</v>
      </c>
      <c r="E17" s="19" t="s">
        <v>82</v>
      </c>
      <c r="F17" s="19">
        <f>CEILING(BoardQty*4,1)</f>
        <v>4</v>
      </c>
      <c r="H17" s="20">
        <f>IF(AND(ISNUMBER(F17),ISNUMBER(G17)),F17*G17,"")</f>
        <v/>
      </c>
    </row>
    <row r="18" spans="1:8">
      <c r="A18" s="19" t="s">
        <v>87</v>
      </c>
      <c r="B18" s="19" t="s">
        <v>88</v>
      </c>
      <c r="D18" s="19" t="s">
        <v>89</v>
      </c>
      <c r="E18" s="19" t="s">
        <v>90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95</v>
      </c>
      <c r="B19" s="19" t="s">
        <v>96</v>
      </c>
      <c r="D19" s="19" t="s">
        <v>97</v>
      </c>
      <c r="F19" s="19">
        <f>CEILING(BoardQty*4,1)</f>
        <v>4</v>
      </c>
      <c r="H19" s="20">
        <f>IF(AND(ISNUMBER(F19),ISNUMBER(G19)),F19*G19,"")</f>
        <v/>
      </c>
    </row>
    <row r="20" spans="1:8" ht="30" customHeight="1">
      <c r="A20" s="19" t="s">
        <v>101</v>
      </c>
      <c r="B20" s="19" t="s">
        <v>102</v>
      </c>
      <c r="D20" s="19" t="s">
        <v>103</v>
      </c>
      <c r="E20" s="19" t="s">
        <v>104</v>
      </c>
      <c r="F20" s="19">
        <f>BoardQty*1</f>
        <v>1</v>
      </c>
      <c r="H20" s="20">
        <f>IF(AND(ISNUMBER(F20),ISNUMBER(G20)),F20*G20,"")</f>
        <v/>
      </c>
    </row>
    <row r="21" spans="1:8" ht="30" customHeight="1">
      <c r="A21" s="19" t="s">
        <v>108</v>
      </c>
      <c r="B21" s="19" t="s">
        <v>107</v>
      </c>
      <c r="D21" s="19" t="s">
        <v>109</v>
      </c>
      <c r="E21" s="19" t="s">
        <v>110</v>
      </c>
      <c r="F21" s="19">
        <f>BoardQty*1</f>
        <v>1</v>
      </c>
      <c r="H21" s="20">
        <f>IF(AND(ISNUMBER(F21),ISNUMBER(G21)),F21*G21,"")</f>
        <v/>
      </c>
    </row>
    <row r="22" spans="1:8">
      <c r="A22" s="19" t="s">
        <v>115</v>
      </c>
      <c r="B22" s="19" t="s">
        <v>116</v>
      </c>
      <c r="D22" s="19" t="s">
        <v>117</v>
      </c>
      <c r="E22" s="19" t="s">
        <v>118</v>
      </c>
      <c r="F22" s="19">
        <f>CEILING(BoardQty*5,1)</f>
        <v>5</v>
      </c>
      <c r="H22" s="20">
        <f>IF(AND(ISNUMBER(F22),ISNUMBER(G22)),F22*G22,"")</f>
        <v/>
      </c>
    </row>
    <row r="23" spans="1:8" ht="30" customHeight="1">
      <c r="A23" s="19" t="s">
        <v>123</v>
      </c>
      <c r="B23" s="19" t="s">
        <v>124</v>
      </c>
      <c r="D23" s="19" t="s">
        <v>125</v>
      </c>
      <c r="E23" s="19" t="s">
        <v>126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131</v>
      </c>
      <c r="B24" s="19" t="s">
        <v>132</v>
      </c>
      <c r="D24" s="19" t="s">
        <v>133</v>
      </c>
      <c r="F24" s="19">
        <f>CEILING(BoardQty*6,1)</f>
        <v>6</v>
      </c>
      <c r="H24" s="20">
        <f>IF(AND(ISNUMBER(F24),ISNUMBER(G24)),F24*G24,"")</f>
        <v/>
      </c>
    </row>
    <row r="25" spans="1:8" ht="30" customHeight="1">
      <c r="A25" s="19" t="s">
        <v>137</v>
      </c>
      <c r="B25" s="19" t="s">
        <v>138</v>
      </c>
      <c r="D25" s="19" t="s">
        <v>139</v>
      </c>
      <c r="E25" s="19" t="s">
        <v>140</v>
      </c>
      <c r="F25" s="19">
        <f>BoardQty*1</f>
        <v>1</v>
      </c>
      <c r="H25" s="20">
        <f>IF(AND(ISNUMBER(F25),ISNUMBER(G25)),F25*G25,"")</f>
        <v/>
      </c>
    </row>
    <row r="26" spans="1:8">
      <c r="A26" s="19" t="s">
        <v>145</v>
      </c>
      <c r="B26" s="19" t="s">
        <v>146</v>
      </c>
      <c r="D26" s="19" t="s">
        <v>147</v>
      </c>
      <c r="E26" s="19" t="s">
        <v>148</v>
      </c>
      <c r="F26" s="19">
        <f>CEILING(BoardQty*2,1)</f>
        <v>2</v>
      </c>
      <c r="H26" s="20">
        <f>IF(AND(ISNUMBER(F26),ISNUMBER(G26)),F26*G26,"")</f>
        <v/>
      </c>
    </row>
    <row r="27" spans="1:8">
      <c r="A27" s="19" t="s">
        <v>153</v>
      </c>
      <c r="B27" s="19" t="s">
        <v>154</v>
      </c>
      <c r="D27" s="19" t="s">
        <v>155</v>
      </c>
      <c r="E27" s="19" t="s">
        <v>156</v>
      </c>
      <c r="F27" s="19">
        <f>CEILING(BoardQty*2,1)</f>
        <v>2</v>
      </c>
      <c r="H27" s="20">
        <f>IF(AND(ISNUMBER(F27),ISNUMBER(G27)),F27*G27,"")</f>
        <v/>
      </c>
    </row>
    <row r="28" spans="1:8" ht="30" customHeight="1">
      <c r="A28" s="19" t="s">
        <v>161</v>
      </c>
      <c r="B28" s="19" t="s">
        <v>162</v>
      </c>
      <c r="D28" s="19" t="s">
        <v>163</v>
      </c>
      <c r="E28" s="19" t="s">
        <v>164</v>
      </c>
      <c r="F28" s="19">
        <f>BoardQty*1</f>
        <v>1</v>
      </c>
      <c r="H28" s="20">
        <f>IF(AND(ISNUMBER(F28),ISNUMBER(G28)),F28*G28,"")</f>
        <v/>
      </c>
    </row>
    <row r="29" spans="1:8" ht="30" customHeight="1">
      <c r="A29" s="19" t="s">
        <v>169</v>
      </c>
      <c r="B29" s="19" t="s">
        <v>170</v>
      </c>
      <c r="D29" s="19" t="s">
        <v>171</v>
      </c>
      <c r="E29" s="19" t="s">
        <v>172</v>
      </c>
      <c r="F29" s="19">
        <f>BoardQty*1</f>
        <v>1</v>
      </c>
      <c r="H29" s="20">
        <f>IF(AND(ISNUMBER(F29),ISNUMBER(G29)),F29*G29,"")</f>
        <v/>
      </c>
    </row>
    <row r="30" spans="1:8">
      <c r="A30" s="19" t="s">
        <v>175</v>
      </c>
      <c r="B30" s="19" t="s">
        <v>176</v>
      </c>
      <c r="D30" s="19" t="s">
        <v>177</v>
      </c>
      <c r="E30" s="19" t="s">
        <v>178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183</v>
      </c>
      <c r="B31" s="19" t="s">
        <v>182</v>
      </c>
      <c r="D31" s="19" t="s">
        <v>184</v>
      </c>
      <c r="E31" s="19" t="s">
        <v>185</v>
      </c>
      <c r="F31" s="19">
        <f>BoardQty*1</f>
        <v>1</v>
      </c>
      <c r="H31" s="20">
        <f>IF(AND(ISNUMBER(F31),ISNUMBER(G31)),F31*G31,"")</f>
        <v/>
      </c>
    </row>
    <row r="32" spans="1:8" ht="30" customHeight="1">
      <c r="A32" s="19" t="s">
        <v>190</v>
      </c>
      <c r="B32" s="19" t="s">
        <v>191</v>
      </c>
      <c r="D32" s="19" t="s">
        <v>192</v>
      </c>
      <c r="E32" s="19" t="s">
        <v>193</v>
      </c>
      <c r="F32" s="19">
        <f>BoardQty*1</f>
        <v>1</v>
      </c>
      <c r="H32" s="20">
        <f>IF(AND(ISNUMBER(F32),ISNUMBER(G32)),F32*G32,"")</f>
        <v/>
      </c>
    </row>
    <row r="33" spans="1:8" ht="30" customHeight="1">
      <c r="A33" s="19" t="s">
        <v>198</v>
      </c>
      <c r="B33" s="19" t="s">
        <v>199</v>
      </c>
      <c r="D33" s="19" t="s">
        <v>200</v>
      </c>
      <c r="E33" s="19" t="s">
        <v>201</v>
      </c>
      <c r="F33" s="19">
        <f>CEILING(BoardQty*5,1)</f>
        <v>5</v>
      </c>
      <c r="H33" s="20">
        <f>IF(AND(ISNUMBER(F33),ISNUMBER(G33)),F33*G33,"")</f>
        <v/>
      </c>
    </row>
    <row r="34" spans="1:8">
      <c r="A34" s="19" t="s">
        <v>205</v>
      </c>
      <c r="B34" s="19" t="s">
        <v>204</v>
      </c>
      <c r="D34" s="19" t="s">
        <v>206</v>
      </c>
      <c r="E34" s="19" t="s">
        <v>207</v>
      </c>
      <c r="F34" s="19">
        <f>BoardQty*1</f>
        <v>1</v>
      </c>
      <c r="H34" s="20">
        <f>IF(AND(ISNUMBER(F34),ISNUMBER(G34)),F34*G34,"")</f>
        <v/>
      </c>
    </row>
    <row r="35" spans="1:8">
      <c r="A35" s="19" t="s">
        <v>212</v>
      </c>
      <c r="B35" s="19" t="s">
        <v>92</v>
      </c>
      <c r="D35" s="19" t="s">
        <v>213</v>
      </c>
      <c r="E35" s="19" t="s">
        <v>214</v>
      </c>
      <c r="F35" s="19">
        <f>BoardQty*1</f>
        <v>1</v>
      </c>
      <c r="H35" s="20">
        <f>IF(AND(ISNUMBER(F35),ISNUMBER(G35)),F35*G35,"")</f>
        <v/>
      </c>
    </row>
    <row r="36" spans="1:8">
      <c r="A36" s="19" t="s">
        <v>217</v>
      </c>
      <c r="B36" s="19" t="s">
        <v>218</v>
      </c>
      <c r="D36" s="19" t="s">
        <v>213</v>
      </c>
      <c r="E36" s="19" t="s">
        <v>214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221</v>
      </c>
      <c r="B37" s="19" t="s">
        <v>222</v>
      </c>
      <c r="D37" s="19" t="s">
        <v>213</v>
      </c>
      <c r="E37" s="19" t="s">
        <v>214</v>
      </c>
      <c r="F37" s="19">
        <f>BoardQty*1</f>
        <v>1</v>
      </c>
      <c r="H37" s="20">
        <f>IF(AND(ISNUMBER(F37),ISNUMBER(G37)),F37*G37,"")</f>
        <v/>
      </c>
    </row>
    <row r="38" spans="1:8">
      <c r="A38" s="19" t="s">
        <v>225</v>
      </c>
      <c r="B38" s="19" t="s">
        <v>226</v>
      </c>
      <c r="D38" s="19" t="s">
        <v>213</v>
      </c>
      <c r="E38" s="19" t="s">
        <v>214</v>
      </c>
      <c r="F38" s="19">
        <f>CEILING(BoardQty*2,1)</f>
        <v>2</v>
      </c>
      <c r="H38" s="20">
        <f>IF(AND(ISNUMBER(F38),ISNUMBER(G38)),F38*G38,"")</f>
        <v/>
      </c>
    </row>
    <row r="39" spans="1:8" ht="30" customHeight="1">
      <c r="A39" s="19" t="s">
        <v>231</v>
      </c>
      <c r="B39" s="19" t="s">
        <v>232</v>
      </c>
      <c r="D39" s="19" t="s">
        <v>233</v>
      </c>
      <c r="E39" s="19" t="s">
        <v>234</v>
      </c>
      <c r="F39" s="19">
        <f>BoardQty*1</f>
        <v>1</v>
      </c>
      <c r="H39" s="20">
        <f>IF(AND(ISNUMBER(F39),ISNUMBER(G39)),F39*G39,"")</f>
        <v/>
      </c>
    </row>
    <row r="40" spans="1:8" ht="30" customHeight="1">
      <c r="A40" s="19" t="s">
        <v>237</v>
      </c>
      <c r="B40" s="19" t="s">
        <v>238</v>
      </c>
      <c r="D40" s="19" t="s">
        <v>233</v>
      </c>
      <c r="E40" s="19" t="s">
        <v>234</v>
      </c>
      <c r="F40" s="19">
        <f>BoardQty*1</f>
        <v>1</v>
      </c>
      <c r="H40" s="20">
        <f>IF(AND(ISNUMBER(F40),ISNUMBER(G40)),F40*G40,"")</f>
        <v/>
      </c>
    </row>
    <row r="41" spans="1:8" ht="30" customHeight="1">
      <c r="A41" s="19" t="s">
        <v>240</v>
      </c>
      <c r="B41" s="19" t="s">
        <v>24</v>
      </c>
      <c r="D41" s="19" t="s">
        <v>233</v>
      </c>
      <c r="E41" s="19" t="s">
        <v>234</v>
      </c>
      <c r="F41" s="19">
        <f>BoardQty*1</f>
        <v>1</v>
      </c>
      <c r="H41" s="20">
        <f>IF(AND(ISNUMBER(F41),ISNUMBER(G41)),F41*G41,"")</f>
        <v/>
      </c>
    </row>
    <row r="42" spans="1:8" ht="30" customHeight="1">
      <c r="A42" s="19" t="s">
        <v>241</v>
      </c>
      <c r="B42" s="19" t="s">
        <v>59</v>
      </c>
      <c r="D42" s="19" t="s">
        <v>233</v>
      </c>
      <c r="E42" s="19" t="s">
        <v>234</v>
      </c>
      <c r="F42" s="19">
        <f>BoardQty*1</f>
        <v>1</v>
      </c>
      <c r="H42" s="20">
        <f>IF(AND(ISNUMBER(F42),ISNUMBER(G42)),F42*G42,"")</f>
        <v/>
      </c>
    </row>
    <row r="43" spans="1:8" ht="30" customHeight="1">
      <c r="A43" s="19" t="s">
        <v>243</v>
      </c>
      <c r="B43" s="19" t="s">
        <v>244</v>
      </c>
      <c r="D43" s="19" t="s">
        <v>233</v>
      </c>
      <c r="E43" s="19" t="s">
        <v>234</v>
      </c>
      <c r="F43" s="19">
        <f>BoardQty*1</f>
        <v>1</v>
      </c>
      <c r="H43" s="20">
        <f>IF(AND(ISNUMBER(F43),ISNUMBER(G43)),F43*G43,"")</f>
        <v/>
      </c>
    </row>
    <row r="44" spans="1:8" ht="30" customHeight="1">
      <c r="A44" s="19" t="s">
        <v>246</v>
      </c>
      <c r="B44" s="19" t="s">
        <v>247</v>
      </c>
      <c r="D44" s="19" t="s">
        <v>233</v>
      </c>
      <c r="E44" s="19" t="s">
        <v>234</v>
      </c>
      <c r="F44" s="19">
        <f>BoardQty*1</f>
        <v>1</v>
      </c>
      <c r="H44" s="20">
        <f>IF(AND(ISNUMBER(F44),ISNUMBER(G44)),F44*G44,"")</f>
        <v/>
      </c>
    </row>
    <row r="45" spans="1:8" ht="30" customHeight="1">
      <c r="A45" s="19" t="s">
        <v>251</v>
      </c>
      <c r="B45" s="19" t="s">
        <v>252</v>
      </c>
      <c r="D45" s="19" t="s">
        <v>253</v>
      </c>
      <c r="E45" s="19" t="s">
        <v>254</v>
      </c>
      <c r="F45" s="19">
        <f>BoardQty*1</f>
        <v>1</v>
      </c>
      <c r="H45" s="20">
        <f>IF(AND(ISNUMBER(F45),ISNUMBER(G45)),F45*G45,"")</f>
        <v/>
      </c>
    </row>
    <row r="46" spans="1:8" ht="30" customHeight="1">
      <c r="A46" s="19" t="s">
        <v>257</v>
      </c>
      <c r="B46" s="19" t="s">
        <v>258</v>
      </c>
      <c r="D46" s="19" t="s">
        <v>253</v>
      </c>
      <c r="E46" s="19" t="s">
        <v>254</v>
      </c>
      <c r="F46" s="19">
        <f>BoardQty*1</f>
        <v>1</v>
      </c>
      <c r="H46" s="20">
        <f>IF(AND(ISNUMBER(F46),ISNUMBER(G46)),F46*G46,"")</f>
        <v/>
      </c>
    </row>
    <row r="47" spans="1:8">
      <c r="A47" s="19" t="s">
        <v>261</v>
      </c>
      <c r="B47" s="19" t="s">
        <v>260</v>
      </c>
      <c r="C47" s="19" t="s">
        <v>310</v>
      </c>
      <c r="D47" s="19" t="s">
        <v>262</v>
      </c>
      <c r="E47" s="19" t="s">
        <v>260</v>
      </c>
      <c r="F47" s="19">
        <f>BoardQty*1</f>
        <v>1</v>
      </c>
      <c r="H47" s="20">
        <f>IF(AND(ISNUMBER(F47),ISNUMBER(G47)),F47*G47,"")</f>
        <v/>
      </c>
    </row>
    <row r="48" spans="1:8" ht="30" customHeight="1">
      <c r="A48" s="19" t="s">
        <v>275</v>
      </c>
      <c r="B48" s="19" t="s">
        <v>274</v>
      </c>
      <c r="D48" s="19" t="s">
        <v>276</v>
      </c>
      <c r="E48" s="19" t="s">
        <v>277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281</v>
      </c>
      <c r="B49" s="19" t="s">
        <v>280</v>
      </c>
      <c r="D49" s="19" t="s">
        <v>282</v>
      </c>
      <c r="E49" s="19" t="s">
        <v>283</v>
      </c>
      <c r="F49" s="19">
        <f>BoardQty*1</f>
        <v>1</v>
      </c>
      <c r="H49" s="20">
        <f>IF(AND(ISNUMBER(F49),ISNUMBER(G49)),F49*G49,"")</f>
        <v/>
      </c>
    </row>
    <row r="52" spans="1:8">
      <c r="A52" s="21" t="s">
        <v>314</v>
      </c>
      <c r="B52" s="22" t="s">
        <v>315</v>
      </c>
    </row>
    <row r="53" spans="1:8">
      <c r="A53" s="23" t="s">
        <v>316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0" r:id="rId10"/>
    <hyperlink ref="E21" r:id="rId11"/>
    <hyperlink ref="E22" r:id="rId12"/>
    <hyperlink ref="E23" r:id="rId13"/>
    <hyperlink ref="E25" r:id="rId14"/>
    <hyperlink ref="E26" r:id="rId15"/>
    <hyperlink ref="E27" r:id="rId16"/>
    <hyperlink ref="E28" r:id="rId17"/>
    <hyperlink ref="E29" r:id="rId18"/>
    <hyperlink ref="E30" r:id="rId19"/>
    <hyperlink ref="E31" r:id="rId20"/>
    <hyperlink ref="E32" r:id="rId21"/>
    <hyperlink ref="E33" r:id="rId22"/>
    <hyperlink ref="E34" r:id="rId23"/>
    <hyperlink ref="E35" r:id="rId24"/>
    <hyperlink ref="E36" r:id="rId25"/>
    <hyperlink ref="E37" r:id="rId26"/>
    <hyperlink ref="E38" r:id="rId27"/>
    <hyperlink ref="E39" r:id="rId28"/>
    <hyperlink ref="E40" r:id="rId29"/>
    <hyperlink ref="E41" r:id="rId30"/>
    <hyperlink ref="E42" r:id="rId31"/>
    <hyperlink ref="E43" r:id="rId32"/>
    <hyperlink ref="E44" r:id="rId33"/>
    <hyperlink ref="E45" r:id="rId34"/>
    <hyperlink ref="E46" r:id="rId35"/>
    <hyperlink ref="E48" r:id="rId36"/>
    <hyperlink ref="E49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9.7109375" customWidth="1"/>
    <col min="3" max="3" width="20.7109375" customWidth="1" outlineLevel="2"/>
    <col min="4" max="4" width="57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285</v>
      </c>
      <c r="E1" s="1"/>
      <c r="F1" s="1"/>
      <c r="G1" s="1"/>
    </row>
    <row r="2" spans="1:7">
      <c r="D2" s="2" t="s">
        <v>286</v>
      </c>
      <c r="E2" s="3" t="s">
        <v>287</v>
      </c>
      <c r="F2" s="13" t="s">
        <v>311</v>
      </c>
      <c r="G2" s="13">
        <v>1</v>
      </c>
    </row>
    <row r="3" spans="1:7">
      <c r="D3" s="2" t="s">
        <v>288</v>
      </c>
      <c r="E3" s="3" t="s">
        <v>289</v>
      </c>
      <c r="F3" s="14" t="s">
        <v>313</v>
      </c>
      <c r="G3" s="15">
        <f>TotalCost/BoardQty</f>
        <v>0.0</v>
      </c>
    </row>
    <row r="4" spans="1:7">
      <c r="D4" s="2" t="s">
        <v>290</v>
      </c>
      <c r="E4" s="3" t="s">
        <v>291</v>
      </c>
      <c r="F4" s="14" t="s">
        <v>312</v>
      </c>
      <c r="G4" s="16">
        <f>SUM(G10)</f>
        <v>0</v>
      </c>
    </row>
    <row r="5" spans="1:7">
      <c r="D5" s="2" t="s">
        <v>292</v>
      </c>
      <c r="E5" s="3" t="s">
        <v>293</v>
      </c>
    </row>
    <row r="6" spans="1:7">
      <c r="D6" s="2" t="s">
        <v>294</v>
      </c>
      <c r="E6" s="3" t="s">
        <v>295</v>
      </c>
    </row>
    <row r="8" spans="1:7">
      <c r="A8" s="17" t="s">
        <v>305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306</v>
      </c>
      <c r="E9" s="18" t="s">
        <v>307</v>
      </c>
      <c r="F9" s="18" t="s">
        <v>308</v>
      </c>
      <c r="G9" s="18" t="s">
        <v>309</v>
      </c>
    </row>
    <row r="10" spans="1:7" ht="30" customHeight="1">
      <c r="A10" s="19" t="s">
        <v>303</v>
      </c>
      <c r="B10" s="19" t="s">
        <v>80</v>
      </c>
      <c r="C10" s="19" t="s">
        <v>81</v>
      </c>
      <c r="D10" s="19" t="s">
        <v>82</v>
      </c>
      <c r="E10" s="19">
        <f>CEILING(BoardQty*6,1)</f>
        <v>6</v>
      </c>
      <c r="G10" s="20">
        <f>IF(AND(ISNUMBER(E10),ISNUMBER(F10)),E10*F10,"")</f>
        <v/>
      </c>
    </row>
    <row r="13" spans="1:7">
      <c r="A13" s="21" t="s">
        <v>314</v>
      </c>
      <c r="B13" s="22" t="s">
        <v>315</v>
      </c>
    </row>
    <row r="14" spans="1:7">
      <c r="A14" s="23" t="s">
        <v>316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317</v>
      </c>
    </row>
    <row r="2" spans="1:1">
      <c r="A2" s="5" t="s">
        <v>318</v>
      </c>
    </row>
    <row r="3" spans="1:1">
      <c r="A3" s="6" t="s">
        <v>319</v>
      </c>
    </row>
    <row r="4" spans="1:1">
      <c r="A4" s="8" t="s">
        <v>320</v>
      </c>
    </row>
    <row r="6" spans="1:1">
      <c r="A6" t="s">
        <v>321</v>
      </c>
    </row>
    <row r="7" spans="1:1">
      <c r="A7" s="24" t="s">
        <v>322</v>
      </c>
    </row>
    <row r="8" spans="1:1">
      <c r="A8" s="25" t="s">
        <v>323</v>
      </c>
    </row>
    <row r="9" spans="1:1">
      <c r="A9" s="26" t="s">
        <v>324</v>
      </c>
    </row>
    <row r="10" spans="1:1">
      <c r="A10" s="27" t="s">
        <v>325</v>
      </c>
    </row>
    <row r="11" spans="1:1">
      <c r="A11" s="28" t="s">
        <v>326</v>
      </c>
    </row>
    <row r="12" spans="1:1">
      <c r="A12" s="29" t="s">
        <v>327</v>
      </c>
    </row>
    <row r="13" spans="1:1">
      <c r="A13" s="30" t="s">
        <v>328</v>
      </c>
    </row>
    <row r="14" spans="1:1">
      <c r="A14" s="31" t="s">
        <v>329</v>
      </c>
    </row>
    <row r="15" spans="1:1">
      <c r="A15" s="32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2023-09-10T09:48:11Z</dcterms:created>
  <dcterms:modified xsi:type="dcterms:W3CDTF">2023-09-10T09:48:11Z</dcterms:modified>
</cp:coreProperties>
</file>