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<sst xmlns="http://schemas.openxmlformats.org/spreadsheetml/2006/main" count="629" uniqueCount="278">
  <si>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</si>
  <si>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</si>
  <si>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</si>
  <si>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</si>
  <si>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</si>
  <si>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</si>
  <si>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</si>
  <si>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</si>
  <si>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</si>
  <si>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</si>
  <si>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</si>
  <si>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</si>
  <si>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</si>
  <si>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</si>
  <si>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</si>
  <si>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</si>
  <si>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</si>
  <si>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</si>
  <si>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</si>
  <si>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</si>
  <si>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</si>
  <si>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</si>
  <si>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</si>
  <si>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</si>
  <si>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</si>
  <si>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</si>
  <si>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</si>
  <si>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</si>
  <si>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</si>
  <si>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</si>
  <si>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</si>
  <si>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</si>
  <si>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</si>
  <si>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</si>
  <si>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</si>
  <si>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</si>
  <si>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</si>
  <si>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</si>
  <si>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</si>
  <si>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</si>
  <si>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</si>
  <si>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</si>
  <si>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</si>
  <si>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</si>
  <si>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</si>
  <si>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</si>
  <si>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</si>
  <si>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</si>
  <si>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</si>
  <si>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</si>
  <si>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</si>
  <si>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</si>
  <si>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</si>
  <si>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</si>
  <si>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</si>
  <si>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</si>
  <si>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</si>
  <si>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</si>
  <si>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</si>
  <si>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</si>
  <si>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</si>
  <si>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</si>
  <si>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</si>
  <si>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</si>
  <si>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</si>
  <si>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</si>
  <si>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</si>
  <si>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</si>
  <si>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</si>
  <si>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</si>
  <si>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</si>
  <si>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</si>
  <si>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</si>
  <si>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</si>
  <si>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</si>
  <si>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</si>
  <si>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</si>
  <si>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</si>
  <si>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</si>
  <si>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</si>
  <si>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</si>
  <si>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</si>
  <si>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</si>
  <si>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</si>
  <si>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</si>
  <si>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</si>
  <si>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</si>
  <si>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</si>
  <si>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</si>
  <si>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</si>
  <si>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</si>
  <si>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</si>
  <si>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</si>
  <si>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</si>
  <si>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</si>
  <si>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</si>
  <si>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</si>
  <si>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</si>
  <si>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</si>
  <si>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</si>
  <si>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</si>
  <si>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</si>
  <si>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</si>
  <si>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</si>
  <si>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</si>
  <si>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</si>
  <si>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</si>
  <si>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</si>
  <si>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</si>
  <si>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</si>
  <si>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</si>
  <si>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</si>
  <si>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</si>
  <si>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</si>
  <si>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</si>
  <si>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</si>
  <si>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</si>
  <si>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</si>
  <si>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</si>
  <si>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</si>
  <si>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</si>
  <si>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</si>
  <si>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</si>
  <si>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</si>
  <si>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</si>
  <si>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</si>
  <si>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</si>
  <si>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</si>
  <si>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</si>
  <si>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</si>
  <si>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</si>
  <si>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</si>
  <si>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</si>
  <si>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</si>
  <si>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</si>
  <si>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</si>
  <si>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</si>
  <si>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</si>
  <si>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</si>
  <si>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</si>
  <si>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</si>
  <si>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</si>
  <si>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</si>
  <si>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</si>
  <si>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</si>
  <si>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</si>
  <si>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</si>
  <si>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</si>
  <si>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</si>
  <si>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</si>
  <si>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</si>
  <si>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</si>
  <si>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</si>
  <si>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</si>
  <si>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</si>
  <si>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</si>
  <si>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</si>
  <si>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</si>
  <si>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</si>
  <si>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</si>
  <si>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</si>
  <si>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</si>
  <si>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</si>
  <si>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</si>
  <si>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</si>
  <si>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</si>
  <si>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</si>
  <si>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</si>
  <si>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</si>
  <si>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</si>
  <si>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</si>
  <si>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</si>
  <si>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</si>
  <si>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</si>
  <si>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</si>
  <si>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</si>
  <si>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</si>
  <si>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</si>
  <si>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</si>
  <si>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</si>
  <si>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</si>
  <si>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</si>
  <si>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</si>
  <si>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</si>
  <si>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</si>
  <si>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</si>
  <si>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</si>
  <si>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</si>
  <si>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</si>
  <si>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</si>
  <si>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</si>
  <si>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</si>
  <si>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</si>
  <si>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</si>
  <si>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</si>
  <si>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</si>
  <si>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</si>
  <si>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</si>
  <si>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</si>
  <si>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</si>
  <si>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</si>
  <si>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</si>
  <si>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</si>
  <si>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</si>
  <si>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</si>
  <si>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</si>
  <si>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</si>
  <si>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</si>
  <si>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</si>
  <si>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</si>
  <si>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</si>
  <si>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</si>
  <si>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</si>
  <si>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</si>
  <si>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</si>
  <si>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</si>
  <si>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</si>
  <si>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</si>
  <si>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</si>
  <si>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</si>
  <si>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</si>
  <si>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</si>
  <si>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</si>
  <si>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</si>
  <si>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</si>
  <si>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</si>
  <si>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</si>
  <si>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</si>
  <si>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</si>
  <si>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</si>
  <si>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</si>
  <si>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</si>
  <si>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</si>
  <si>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</si>
  <si>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</si>
  <si>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</si>
  <si>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</si>
  <si>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</si>
  <si>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</si>
  <si>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</si>
  <si>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</si>
  <si>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</si>
  <si>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</si>
  <si>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</si>
  <si>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</si>
  <si>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</si>
  <si>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</si>
  <si>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</si>
  <si>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</si>
  <si>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</si>
  <si>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</si>
  <si>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</si>
  <si>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</si>
  <si>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</si>
  <si>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</si>
  <si>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</si>
  <si>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</si>
  <si>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</si>
  <si>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</si>
  <si>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</si>
  <si>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</si>
  <si>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</si>
  <si>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2023-04-05 21:32:25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</si>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</sst>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s://cdn.sparkfun.com/datasheets/Components/LED/COM-12877.pdf" TargetMode="External"/><Relationship Id="rId7" Type="http://schemas.openxmlformats.org/officeDocument/2006/relationships/hyperlink" Target="https://media.digikey.com/pdf/Data%20Sheets/Bel%20Fuse%20PDFs/0ZRP_Series.pdf" TargetMode="External"/><Relationship Id="rId8" Type="http://schemas.openxmlformats.org/officeDocument/2006/relationships/hyperlink" Target="https://www.we-online.com/components/products/datasheet/6941xx301002.pdf" TargetMode="External"/><Relationship Id="rId9" Type="http://schemas.openxmlformats.org/officeDocument/2006/relationships/hyperlink" Target="https://cdn.amphenol-cs.com/media/wysiwyg/files/drawing/68015.pdf" TargetMode="External"/><Relationship Id="rId10" Type="http://schemas.openxmlformats.org/officeDocument/2006/relationships/hyperlink" Target="https://www.schurter.com/en/datasheet/typ_4833.2320.pdf" TargetMode="External"/><Relationship Id="rId11" Type="http://schemas.openxmlformats.org/officeDocument/2006/relationships/hyperlink" Target="https://www.hifiberry.com/docs/data-sheets/datasheet-dac-adc-pro/" TargetMode="External"/><Relationship Id="rId12" Type="http://schemas.openxmlformats.org/officeDocument/2006/relationships/hyperlink" Target="https://www.we-online.com/components/products/datasheet/6130xx21021.pdf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media.digikey.com/pdf/Data%20Sheets/Wurth%20Electronics%20PDFs/7447471022.pdf" TargetMode="External"/><Relationship Id="rId20" Type="http://schemas.openxmlformats.org/officeDocument/2006/relationships/hyperlink" Target="https://www.fair-rite.com/wp-content/themes/fair-rite/print_product.php?pid=18584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koaspeer.com/pdfs/CF.pdf" TargetMode="External"/><Relationship Id="rId23" Type="http://schemas.openxmlformats.org/officeDocument/2006/relationships/hyperlink" Target="https://www.koaspeer.com/pdfs/CF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koaspeer.com/pdfs/CF.pdf" TargetMode="External"/><Relationship Id="rId26" Type="http://schemas.openxmlformats.org/officeDocument/2006/relationships/hyperlink" Target="https://www.we-online.com/components/products/datasheet/430466043726.pdf" TargetMode="External"/><Relationship Id="rId27" Type="http://schemas.openxmlformats.org/officeDocument/2006/relationships/hyperlink" Target="https://www.we-online.com/components/products/datasheet/430466043726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30466043726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we-online.com/components/products/datasheet/482016514001.pdf" TargetMode="External"/><Relationship Id="rId34" Type="http://schemas.openxmlformats.org/officeDocument/2006/relationships/hyperlink" Target="https://rocelec.widen.net/view/pdf/rwjc9al1ln/ONSM-S-A0003590761-1.pdf" TargetMode="External"/><Relationship Id="rId35" Type="http://schemas.openxmlformats.org/officeDocument/2006/relationships/hyperlink" Target="https://www.we-online.com/components/products/datasheet/6130xx11121.pdf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236</v>
      </c>
      <c r="E1" s="1"/>
      <c r="F1" s="1"/>
      <c r="G1" s="1"/>
    </row>
    <row r="2" spans="1:7">
      <c r="D2" s="2" t="s">
        <v>237</v>
      </c>
      <c r="E2" s="3" t="s">
        <v>238</v>
      </c>
      <c r="F2" s="13" t="s">
        <v>258</v>
      </c>
      <c r="G2" s="13">
        <v>1</v>
      </c>
    </row>
    <row r="3" spans="1:7">
      <c r="D3" s="2" t="s">
        <v>239</v>
      </c>
      <c r="E3" s="3" t="s">
        <v>240</v>
      </c>
      <c r="F3" s="14" t="s">
        <v>260</v>
      </c>
      <c r="G3" s="15">
        <f>TotalCost/BoardQty</f>
        <v>0.0</v>
      </c>
    </row>
    <row r="4" spans="1:7">
      <c r="D4" s="2" t="s">
        <v>241</v>
      </c>
      <c r="E4" s="3" t="s">
        <v>242</v>
      </c>
      <c r="F4" s="14" t="s">
        <v>259</v>
      </c>
      <c r="G4" s="16">
        <f>SUM(G10:G44)</f>
        <v>0</v>
      </c>
    </row>
    <row r="5" spans="1:7">
      <c r="D5" s="2" t="s">
        <v>243</v>
      </c>
      <c r="E5" s="3" t="s">
        <v>244</v>
      </c>
    </row>
    <row r="6" spans="1:7">
      <c r="D6" s="2" t="s">
        <v>245</v>
      </c>
      <c r="E6" s="3" t="s">
        <v>246</v>
      </c>
    </row>
    <row r="8" spans="1:7">
      <c r="A8" s="17" t="s">
        <v>253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254</v>
      </c>
      <c r="E9" s="18" t="s">
        <v>255</v>
      </c>
      <c r="F9" s="18" t="s">
        <v>256</v>
      </c>
      <c r="G9" s="18" t="s">
        <v>257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 ht="30" customHeight="1">
      <c r="A15" s="19" t="s">
        <v>55</v>
      </c>
      <c r="B15" s="19" t="s">
        <v>56</v>
      </c>
      <c r="C15" s="19" t="s">
        <v>57</v>
      </c>
      <c r="D15" s="19" t="s">
        <v>59</v>
      </c>
      <c r="E15" s="19">
        <f>CEILING(BoardQty*10,1)</f>
        <v>10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79</v>
      </c>
      <c r="C18" s="19" t="s">
        <v>81</v>
      </c>
      <c r="D18" s="19" t="s">
        <v>82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86</v>
      </c>
      <c r="B19" s="19" t="s">
        <v>87</v>
      </c>
      <c r="C19" s="19" t="s">
        <v>88</v>
      </c>
      <c r="D19" s="19" t="s">
        <v>89</v>
      </c>
      <c r="E19" s="19">
        <f>CEILING(BoardQty*5,1)</f>
        <v>5</v>
      </c>
      <c r="G19" s="20">
        <f>IF(AND(ISNUMBER(E19),ISNUMBER(F19)),E19*F19,"")</f>
        <v/>
      </c>
    </row>
    <row r="20" spans="1:7" ht="30" customHeight="1">
      <c r="A20" s="19" t="s">
        <v>94</v>
      </c>
      <c r="B20" s="19" t="s">
        <v>95</v>
      </c>
      <c r="C20" s="19" t="s">
        <v>96</v>
      </c>
      <c r="D20" s="19" t="s">
        <v>97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101</v>
      </c>
      <c r="B21" s="19" t="s">
        <v>102</v>
      </c>
      <c r="C21" s="19" t="s">
        <v>103</v>
      </c>
      <c r="D21" s="19" t="s">
        <v>104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109</v>
      </c>
      <c r="B22" s="19" t="s">
        <v>110</v>
      </c>
      <c r="C22" s="19" t="s">
        <v>111</v>
      </c>
      <c r="D22" s="19" t="s">
        <v>112</v>
      </c>
      <c r="E22" s="19">
        <f>CEILING(BoardQty*2,1)</f>
        <v>2</v>
      </c>
      <c r="G22" s="20">
        <f>IF(AND(ISNUMBER(E22),ISNUMBER(F22)),E22*F22,"")</f>
        <v/>
      </c>
    </row>
    <row r="23" spans="1:7">
      <c r="A23" s="19" t="s">
        <v>117</v>
      </c>
      <c r="B23" s="19" t="s">
        <v>118</v>
      </c>
      <c r="C23" s="19" t="s">
        <v>119</v>
      </c>
      <c r="D23" s="19" t="s">
        <v>120</v>
      </c>
      <c r="E23" s="19">
        <f>CEILING(BoardQty*2,1)</f>
        <v>2</v>
      </c>
      <c r="G23" s="20">
        <f>IF(AND(ISNUMBER(E23),ISNUMBER(F23)),E23*F23,"")</f>
        <v/>
      </c>
    </row>
    <row r="24" spans="1:7" ht="30" customHeight="1">
      <c r="A24" s="19" t="s">
        <v>125</v>
      </c>
      <c r="B24" s="19" t="s">
        <v>126</v>
      </c>
      <c r="C24" s="19" t="s">
        <v>127</v>
      </c>
      <c r="D24" s="19" t="s">
        <v>128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133</v>
      </c>
      <c r="B25" s="19" t="s">
        <v>134</v>
      </c>
      <c r="C25" s="19" t="s">
        <v>135</v>
      </c>
      <c r="D25" s="19" t="s">
        <v>136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139</v>
      </c>
      <c r="B26" s="19" t="s">
        <v>140</v>
      </c>
      <c r="C26" s="19" t="s">
        <v>141</v>
      </c>
      <c r="D26" s="19" t="s">
        <v>142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147</v>
      </c>
      <c r="B27" s="19" t="s">
        <v>146</v>
      </c>
      <c r="C27" s="19" t="s">
        <v>148</v>
      </c>
      <c r="D27" s="19" t="s">
        <v>149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154</v>
      </c>
      <c r="B28" s="19" t="s">
        <v>155</v>
      </c>
      <c r="C28" s="19" t="s">
        <v>156</v>
      </c>
      <c r="D28" s="19" t="s">
        <v>157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162</v>
      </c>
      <c r="B29" s="19" t="s">
        <v>163</v>
      </c>
      <c r="C29" s="19" t="s">
        <v>164</v>
      </c>
      <c r="D29" s="19" t="s">
        <v>165</v>
      </c>
      <c r="E29" s="19">
        <f>CEILING(BoardQty*5,1)</f>
        <v>5</v>
      </c>
      <c r="G29" s="20">
        <f>IF(AND(ISNUMBER(E29),ISNUMBER(F29)),E29*F29,"")</f>
        <v/>
      </c>
    </row>
    <row r="30" spans="1:7">
      <c r="A30" s="19" t="s">
        <v>169</v>
      </c>
      <c r="B30" s="19" t="s">
        <v>168</v>
      </c>
      <c r="C30" s="19" t="s">
        <v>170</v>
      </c>
      <c r="D30" s="19" t="s">
        <v>171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176</v>
      </c>
      <c r="B31" s="19" t="s">
        <v>58</v>
      </c>
      <c r="C31" s="19" t="s">
        <v>177</v>
      </c>
      <c r="D31" s="19" t="s">
        <v>178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181</v>
      </c>
      <c r="B32" s="19" t="s">
        <v>182</v>
      </c>
      <c r="C32" s="19" t="s">
        <v>177</v>
      </c>
      <c r="D32" s="19" t="s">
        <v>178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185</v>
      </c>
      <c r="B33" s="19" t="s">
        <v>186</v>
      </c>
      <c r="C33" s="19" t="s">
        <v>177</v>
      </c>
      <c r="D33" s="19" t="s">
        <v>178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189</v>
      </c>
      <c r="B34" s="19" t="s">
        <v>190</v>
      </c>
      <c r="C34" s="19" t="s">
        <v>177</v>
      </c>
      <c r="D34" s="19" t="s">
        <v>178</v>
      </c>
      <c r="E34" s="19">
        <f>CEILING(BoardQty*2,1)</f>
        <v>2</v>
      </c>
      <c r="G34" s="20">
        <f>IF(AND(ISNUMBER(E34),ISNUMBER(F34)),E34*F34,"")</f>
        <v/>
      </c>
    </row>
    <row r="35" spans="1:7" ht="30" customHeight="1">
      <c r="A35" s="19" t="s">
        <v>195</v>
      </c>
      <c r="B35" s="19" t="s">
        <v>196</v>
      </c>
      <c r="C35" s="19" t="s">
        <v>197</v>
      </c>
      <c r="D35" s="19" t="s">
        <v>198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201</v>
      </c>
      <c r="B36" s="19" t="s">
        <v>202</v>
      </c>
      <c r="C36" s="19" t="s">
        <v>197</v>
      </c>
      <c r="D36" s="19" t="s">
        <v>198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204</v>
      </c>
      <c r="B37" s="19" t="s">
        <v>14</v>
      </c>
      <c r="C37" s="19" t="s">
        <v>197</v>
      </c>
      <c r="D37" s="19" t="s">
        <v>198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206</v>
      </c>
      <c r="B38" s="19" t="s">
        <v>50</v>
      </c>
      <c r="C38" s="19" t="s">
        <v>197</v>
      </c>
      <c r="D38" s="19" t="s">
        <v>198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208</v>
      </c>
      <c r="B39" s="19" t="s">
        <v>209</v>
      </c>
      <c r="C39" s="19" t="s">
        <v>197</v>
      </c>
      <c r="D39" s="19" t="s">
        <v>198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211</v>
      </c>
      <c r="B40" s="19" t="s">
        <v>212</v>
      </c>
      <c r="C40" s="19" t="s">
        <v>197</v>
      </c>
      <c r="D40" s="19" t="s">
        <v>198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216</v>
      </c>
      <c r="B41" s="19" t="s">
        <v>217</v>
      </c>
      <c r="C41" s="19" t="s">
        <v>218</v>
      </c>
      <c r="D41" s="19" t="s">
        <v>219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221</v>
      </c>
      <c r="B42" s="19" t="s">
        <v>222</v>
      </c>
      <c r="C42" s="19" t="s">
        <v>218</v>
      </c>
      <c r="D42" s="19" t="s">
        <v>219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226</v>
      </c>
      <c r="B43" s="19" t="s">
        <v>225</v>
      </c>
      <c r="C43" s="19" t="s">
        <v>227</v>
      </c>
      <c r="D43" s="19" t="s">
        <v>228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232</v>
      </c>
      <c r="B44" s="19" t="s">
        <v>231</v>
      </c>
      <c r="C44" s="19" t="s">
        <v>233</v>
      </c>
      <c r="D44" s="19" t="s">
        <v>234</v>
      </c>
      <c r="E44" s="19">
        <f>BoardQty*1</f>
        <v>1</v>
      </c>
      <c r="G44" s="20">
        <f>IF(AND(ISNUMBER(E44),ISNUMBER(F44)),E44*F44,"")</f>
        <v/>
      </c>
    </row>
    <row r="47" spans="1:7">
      <c r="A47" s="21" t="s">
        <v>261</v>
      </c>
      <c r="B47" s="22" t="s">
        <v>262</v>
      </c>
    </row>
    <row r="48" spans="1:7">
      <c r="A48" s="23" t="s">
        <v>263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264</v>
      </c>
    </row>
    <row r="2" spans="1:1">
      <c r="A2" s="5" t="s">
        <v>265</v>
      </c>
    </row>
    <row r="3" spans="1:1">
      <c r="A3" s="6" t="s">
        <v>266</v>
      </c>
    </row>
    <row r="4" spans="1:1">
      <c r="A4" s="8" t="s">
        <v>267</v>
      </c>
    </row>
    <row r="6" spans="1:1">
      <c r="A6" t="s">
        <v>268</v>
      </c>
    </row>
    <row r="7" spans="1:1">
      <c r="A7" s="24" t="s">
        <v>269</v>
      </c>
    </row>
    <row r="8" spans="1:1">
      <c r="A8" s="25" t="s">
        <v>270</v>
      </c>
    </row>
    <row r="9" spans="1:1">
      <c r="A9" s="26" t="s">
        <v>271</v>
      </c>
    </row>
    <row r="10" spans="1:1">
      <c r="A10" s="27" t="s">
        <v>272</v>
      </c>
    </row>
    <row r="11" spans="1:1">
      <c r="A11" s="28" t="s">
        <v>273</v>
      </c>
    </row>
    <row r="12" spans="1:1">
      <c r="A12" s="29" t="s">
        <v>274</v>
      </c>
    </row>
    <row r="13" spans="1:1">
      <c r="A13" s="30" t="s">
        <v>275</v>
      </c>
    </row>
    <row r="14" spans="1:1">
      <c r="A14" s="31" t="s">
        <v>276</v>
      </c>
    </row>
    <row r="15" spans="1:1">
      <c r="A15" s="3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2023-04-05T21:32:25Z</dcterms:created>
  <dcterms:modified xsi:type="dcterms:W3CDTF">2023-04-05T21:32:25Z</dcterms:modified>
</cp:coreProperties>
</file>