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FEINA\UB\Fisica\TFG\TFG_pyisics_2019\harmonic_temp_annealing\square_bonds_python\"/>
    </mc:Choice>
  </mc:AlternateContent>
  <bookViews>
    <workbookView xWindow="0" yWindow="0" windowWidth="21360" windowHeight="97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D5" i="1"/>
  <c r="AG5" i="1"/>
  <c r="AJ5" i="1"/>
  <c r="AM5" i="1"/>
  <c r="AA6" i="1"/>
  <c r="AD6" i="1"/>
  <c r="AG6" i="1"/>
  <c r="AJ6" i="1"/>
  <c r="AM6" i="1"/>
  <c r="X6" i="1"/>
  <c r="U19" i="2" l="1"/>
  <c r="U18" i="2"/>
  <c r="C18" i="2" a="1"/>
  <c r="C18" i="2" s="1"/>
  <c r="C19" i="2"/>
  <c r="C21" i="2"/>
  <c r="D18" i="2" a="1"/>
  <c r="D20" i="2" s="1"/>
  <c r="D18" i="2"/>
  <c r="D19" i="2"/>
  <c r="E18" i="2" a="1"/>
  <c r="E18" i="2" s="1"/>
  <c r="F18" i="2" a="1"/>
  <c r="F18" i="2" s="1"/>
  <c r="G18" i="2" a="1"/>
  <c r="G21" i="2" s="1"/>
  <c r="G20" i="2"/>
  <c r="H18" i="2" a="1"/>
  <c r="H19" i="2" s="1"/>
  <c r="H18" i="2"/>
  <c r="H20" i="2"/>
  <c r="I18" i="2" a="1"/>
  <c r="I19" i="2" s="1"/>
  <c r="I18" i="2"/>
  <c r="J18" i="2" a="1"/>
  <c r="J18" i="2"/>
  <c r="J19" i="2"/>
  <c r="J20" i="2"/>
  <c r="J21" i="2"/>
  <c r="K18" i="2" a="1"/>
  <c r="K18" i="2" s="1"/>
  <c r="K19" i="2"/>
  <c r="K21" i="2"/>
  <c r="L18" i="2" a="1"/>
  <c r="L20" i="2" s="1"/>
  <c r="L18" i="2"/>
  <c r="L19" i="2"/>
  <c r="M18" i="2" a="1"/>
  <c r="M18" i="2" s="1"/>
  <c r="N18" i="2" a="1"/>
  <c r="N18" i="2" s="1"/>
  <c r="O18" i="2" a="1"/>
  <c r="O21" i="2" s="1"/>
  <c r="P18" i="2" a="1"/>
  <c r="P19" i="2" s="1"/>
  <c r="P18" i="2"/>
  <c r="P20" i="2"/>
  <c r="Q18" i="2" a="1"/>
  <c r="Q19" i="2" s="1"/>
  <c r="Q18" i="2"/>
  <c r="R18" i="2" a="1"/>
  <c r="R19" i="2" s="1"/>
  <c r="R18" i="2"/>
  <c r="R20" i="2"/>
  <c r="R21" i="2"/>
  <c r="S18" i="2" a="1"/>
  <c r="S18" i="2" s="1"/>
  <c r="S19" i="2"/>
  <c r="S21" i="2"/>
  <c r="B18" i="2" a="1"/>
  <c r="B18" i="2" s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A6" i="2"/>
  <c r="A7" i="2"/>
  <c r="A8" i="2"/>
  <c r="A9" i="2"/>
  <c r="A10" i="2"/>
  <c r="A11" i="2"/>
  <c r="A12" i="2"/>
  <c r="A13" i="2"/>
  <c r="A14" i="2"/>
  <c r="A15" i="2"/>
  <c r="A16" i="2"/>
  <c r="A5" i="2"/>
  <c r="O20" i="2" l="1"/>
  <c r="O19" i="2"/>
  <c r="M21" i="2"/>
  <c r="G19" i="2"/>
  <c r="E21" i="2"/>
  <c r="P21" i="2"/>
  <c r="O18" i="2"/>
  <c r="M20" i="2"/>
  <c r="H21" i="2"/>
  <c r="G18" i="2"/>
  <c r="E20" i="2"/>
  <c r="M19" i="2"/>
  <c r="E19" i="2"/>
  <c r="S20" i="2"/>
  <c r="N21" i="2"/>
  <c r="K20" i="2"/>
  <c r="F21" i="2"/>
  <c r="C20" i="2"/>
  <c r="Q21" i="2"/>
  <c r="N20" i="2"/>
  <c r="Q20" i="2"/>
  <c r="N19" i="2"/>
  <c r="L21" i="2"/>
  <c r="I20" i="2"/>
  <c r="F19" i="2"/>
  <c r="D21" i="2"/>
  <c r="I21" i="2"/>
  <c r="F20" i="2"/>
  <c r="B21" i="2"/>
  <c r="B20" i="2"/>
  <c r="B19" i="2"/>
  <c r="X5" i="1"/>
  <c r="U6" i="1" l="1"/>
  <c r="U7" i="1"/>
  <c r="U8" i="1"/>
  <c r="U9" i="1"/>
  <c r="U10" i="1"/>
  <c r="U11" i="1"/>
  <c r="U5" i="1"/>
  <c r="T7" i="1"/>
  <c r="T6" i="1" s="1"/>
  <c r="T5" i="1" s="1"/>
  <c r="T9" i="1"/>
  <c r="V10" i="1" a="1"/>
  <c r="V10" i="1" s="1"/>
  <c r="A7" i="1"/>
  <c r="A8" i="1" s="1"/>
  <c r="A10" i="1" s="1"/>
  <c r="A12" i="1" s="1"/>
  <c r="A14" i="1" s="1"/>
  <c r="A6" i="1"/>
  <c r="V13" i="1" l="1"/>
  <c r="W12" i="1"/>
  <c r="V11" i="1"/>
  <c r="W13" i="1"/>
  <c r="V12" i="1"/>
  <c r="W11" i="1"/>
  <c r="W10" i="1"/>
</calcChain>
</file>

<file path=xl/sharedStrings.xml><?xml version="1.0" encoding="utf-8"?>
<sst xmlns="http://schemas.openxmlformats.org/spreadsheetml/2006/main" count="28" uniqueCount="10">
  <si>
    <t>M</t>
  </si>
  <si>
    <t>S1</t>
  </si>
  <si>
    <t>S2</t>
  </si>
  <si>
    <t>S3</t>
  </si>
  <si>
    <t>T1</t>
  </si>
  <si>
    <t>T2</t>
  </si>
  <si>
    <t>T3</t>
  </si>
  <si>
    <t>L4</t>
  </si>
  <si>
    <t>L8</t>
  </si>
  <si>
    <t>ERROR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</si>
</sst>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5.3623698208985299E-2</c:v>
                </c:pt>
                <c:pt idx="1">
                  <c:v>3.6513225315384597E-2</c:v>
                </c:pt>
                <c:pt idx="2">
                  <c:v>5.7150869706139702E-2</c:v>
                </c:pt>
                <c:pt idx="3">
                  <c:v>8.6327088046716904E-2</c:v>
                </c:pt>
                <c:pt idx="4">
                  <c:v>0.117888548961763</c:v>
                </c:pt>
                <c:pt idx="5">
                  <c:v>0.13864648253370601</c:v>
                </c:pt>
                <c:pt idx="6">
                  <c:v>0.19242641042745601</c:v>
                </c:pt>
                <c:pt idx="7">
                  <c:v>0.29235896378072501</c:v>
                </c:pt>
                <c:pt idx="8">
                  <c:v>0.37662828199970999</c:v>
                </c:pt>
                <c:pt idx="9">
                  <c:v>0.51300038819278404</c:v>
                </c:pt>
                <c:pt idx="10">
                  <c:v>0.63685276009150305</c:v>
                </c:pt>
                <c:pt idx="11">
                  <c:v>0.69678053916251403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3.8617689090261698E-2</c:v>
                </c:pt>
                <c:pt idx="1">
                  <c:v>4.86864564008474E-2</c:v>
                </c:pt>
                <c:pt idx="2">
                  <c:v>3.97025832430234E-2</c:v>
                </c:pt>
                <c:pt idx="3">
                  <c:v>5.3857739385325003E-2</c:v>
                </c:pt>
                <c:pt idx="4">
                  <c:v>8.7051146480562794E-2</c:v>
                </c:pt>
                <c:pt idx="5">
                  <c:v>9.7309209875961505E-2</c:v>
                </c:pt>
                <c:pt idx="6">
                  <c:v>0.15548800957675499</c:v>
                </c:pt>
                <c:pt idx="7">
                  <c:v>0.18459934372084699</c:v>
                </c:pt>
                <c:pt idx="8">
                  <c:v>0.27700711158027402</c:v>
                </c:pt>
                <c:pt idx="9">
                  <c:v>0.43456004643822999</c:v>
                </c:pt>
                <c:pt idx="10">
                  <c:v>0.545566195409527</c:v>
                </c:pt>
                <c:pt idx="11">
                  <c:v>0.67701056519337999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5.2568904062557098E-2</c:v>
                </c:pt>
                <c:pt idx="1">
                  <c:v>5.47042480269E-2</c:v>
                </c:pt>
                <c:pt idx="2">
                  <c:v>6.2139887364393E-2</c:v>
                </c:pt>
                <c:pt idx="3">
                  <c:v>0.11930113325436</c:v>
                </c:pt>
                <c:pt idx="4">
                  <c:v>0.13317875188148201</c:v>
                </c:pt>
                <c:pt idx="5">
                  <c:v>0.18588035996800101</c:v>
                </c:pt>
                <c:pt idx="6">
                  <c:v>0.24399532136121099</c:v>
                </c:pt>
                <c:pt idx="7">
                  <c:v>0.32320456700573502</c:v>
                </c:pt>
                <c:pt idx="8">
                  <c:v>0.45984951902925503</c:v>
                </c:pt>
                <c:pt idx="9">
                  <c:v>0.56285148624166603</c:v>
                </c:pt>
                <c:pt idx="10">
                  <c:v>0.662470491943979</c:v>
                </c:pt>
                <c:pt idx="11">
                  <c:v>0.83092760660597198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2.40875703215018E-2</c:v>
                </c:pt>
                <c:pt idx="1">
                  <c:v>2.4757948680303E-2</c:v>
                </c:pt>
                <c:pt idx="2">
                  <c:v>4.1332490259591702E-2</c:v>
                </c:pt>
                <c:pt idx="3">
                  <c:v>5.0308201972159697E-2</c:v>
                </c:pt>
                <c:pt idx="4">
                  <c:v>7.3016965853418103E-2</c:v>
                </c:pt>
                <c:pt idx="5">
                  <c:v>9.9029620617061706E-2</c:v>
                </c:pt>
                <c:pt idx="6">
                  <c:v>0.143787665136593</c:v>
                </c:pt>
                <c:pt idx="7">
                  <c:v>0.18717428359892699</c:v>
                </c:pt>
                <c:pt idx="8">
                  <c:v>0.24151069419915999</c:v>
                </c:pt>
                <c:pt idx="9">
                  <c:v>0.38695833333333302</c:v>
                </c:pt>
                <c:pt idx="10">
                  <c:v>0.47348254081415703</c:v>
                </c:pt>
                <c:pt idx="11">
                  <c:v>0.72035646052556002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0">
                  <c:v>2.0238640574352301E-2</c:v>
                </c:pt>
                <c:pt idx="1">
                  <c:v>3.1015983207882999E-2</c:v>
                </c:pt>
                <c:pt idx="2">
                  <c:v>3.17018374151199E-2</c:v>
                </c:pt>
                <c:pt idx="3">
                  <c:v>5.1454492944430198E-2</c:v>
                </c:pt>
                <c:pt idx="4">
                  <c:v>7.6560763478477595E-2</c:v>
                </c:pt>
                <c:pt idx="5">
                  <c:v>0.106727711300196</c:v>
                </c:pt>
                <c:pt idx="6">
                  <c:v>0.15463652718134899</c:v>
                </c:pt>
                <c:pt idx="7">
                  <c:v>0.18594576652241901</c:v>
                </c:pt>
                <c:pt idx="8">
                  <c:v>0.28386576497796001</c:v>
                </c:pt>
                <c:pt idx="9">
                  <c:v>0.40162558333333298</c:v>
                </c:pt>
                <c:pt idx="10">
                  <c:v>0.53442693610780601</c:v>
                </c:pt>
                <c:pt idx="11">
                  <c:v>0.75584785866541904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2.10518632648365E-2</c:v>
                </c:pt>
                <c:pt idx="1">
                  <c:v>2.1727292777396299E-2</c:v>
                </c:pt>
                <c:pt idx="2">
                  <c:v>3.5636487232703899E-2</c:v>
                </c:pt>
                <c:pt idx="3">
                  <c:v>4.6732907400456998E-2</c:v>
                </c:pt>
                <c:pt idx="4">
                  <c:v>6.3615746486967301E-2</c:v>
                </c:pt>
                <c:pt idx="5">
                  <c:v>9.0633327810185196E-2</c:v>
                </c:pt>
                <c:pt idx="6">
                  <c:v>0.148676380136848</c:v>
                </c:pt>
                <c:pt idx="7">
                  <c:v>0.20835390703071899</c:v>
                </c:pt>
                <c:pt idx="8">
                  <c:v>0.28406384286710601</c:v>
                </c:pt>
                <c:pt idx="9">
                  <c:v>0.38996811199592701</c:v>
                </c:pt>
                <c:pt idx="10">
                  <c:v>0.55130698625733898</c:v>
                </c:pt>
                <c:pt idx="11">
                  <c:v>0.74086732403363498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2.41360839258031E-2</c:v>
                </c:pt>
                <c:pt idx="1">
                  <c:v>3.4077094924902997E-2</c:v>
                </c:pt>
                <c:pt idx="2">
                  <c:v>3.8280025305980001E-2</c:v>
                </c:pt>
                <c:pt idx="3">
                  <c:v>6.7845163217847296E-2</c:v>
                </c:pt>
                <c:pt idx="4">
                  <c:v>0.105057413497848</c:v>
                </c:pt>
                <c:pt idx="5">
                  <c:v>0.119045556992066</c:v>
                </c:pt>
                <c:pt idx="6">
                  <c:v>0.186864959449284</c:v>
                </c:pt>
                <c:pt idx="7">
                  <c:v>0.27019295451928199</c:v>
                </c:pt>
                <c:pt idx="8">
                  <c:v>0.39379418327365601</c:v>
                </c:pt>
                <c:pt idx="9">
                  <c:v>0.51673123251744502</c:v>
                </c:pt>
                <c:pt idx="10">
                  <c:v>0.68818332701918405</c:v>
                </c:pt>
                <c:pt idx="11">
                  <c:v>0.98084151237444095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  <c:pt idx="0">
                  <c:v>2.61832525342789E-2</c:v>
                </c:pt>
                <c:pt idx="1">
                  <c:v>3.8374752282336499E-2</c:v>
                </c:pt>
                <c:pt idx="2">
                  <c:v>4.7845002846165503E-2</c:v>
                </c:pt>
                <c:pt idx="3">
                  <c:v>8.1245869871234E-2</c:v>
                </c:pt>
                <c:pt idx="4">
                  <c:v>9.2000287271077799E-2</c:v>
                </c:pt>
                <c:pt idx="5">
                  <c:v>0.156198127516122</c:v>
                </c:pt>
                <c:pt idx="6">
                  <c:v>0.21097344055112999</c:v>
                </c:pt>
                <c:pt idx="7">
                  <c:v>0.33382594273893501</c:v>
                </c:pt>
                <c:pt idx="8">
                  <c:v>0.42307184208177101</c:v>
                </c:pt>
                <c:pt idx="9">
                  <c:v>0.54687896372172895</c:v>
                </c:pt>
                <c:pt idx="10">
                  <c:v>0.73042629573573603</c:v>
                </c:pt>
                <c:pt idx="11">
                  <c:v>1.0788218145864601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Sheet1!$J$5:$J$16</c:f>
              <c:numCache>
                <c:formatCode>General</c:formatCode>
                <c:ptCount val="12"/>
                <c:pt idx="0">
                  <c:v>2.3158593477993501E-2</c:v>
                </c:pt>
                <c:pt idx="1">
                  <c:v>4.2668627002819398E-2</c:v>
                </c:pt>
                <c:pt idx="2">
                  <c:v>5.81557334276833E-2</c:v>
                </c:pt>
                <c:pt idx="3">
                  <c:v>6.6705997080228702E-2</c:v>
                </c:pt>
                <c:pt idx="4">
                  <c:v>8.4113712424105994E-2</c:v>
                </c:pt>
                <c:pt idx="5">
                  <c:v>0.16083846352228201</c:v>
                </c:pt>
                <c:pt idx="6">
                  <c:v>0.21255269724912099</c:v>
                </c:pt>
                <c:pt idx="7">
                  <c:v>0.29826585859962901</c:v>
                </c:pt>
                <c:pt idx="8">
                  <c:v>0.42794076324117702</c:v>
                </c:pt>
                <c:pt idx="9">
                  <c:v>0.55984653423345998</c:v>
                </c:pt>
                <c:pt idx="10">
                  <c:v>0.73346229114558703</c:v>
                </c:pt>
                <c:pt idx="11">
                  <c:v>1.02290929240538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064888"/>
        <c:axId val="334060928"/>
      </c:scatterChart>
      <c:valAx>
        <c:axId val="338064888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60928"/>
        <c:crossesAt val="1.0000000000000002E-2"/>
        <c:crossBetween val="midCat"/>
      </c:valAx>
      <c:valAx>
        <c:axId val="334060928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64888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  <c:pt idx="0">
                  <c:v>0.156831150883805</c:v>
                </c:pt>
                <c:pt idx="1">
                  <c:v>0.14516554188164499</c:v>
                </c:pt>
                <c:pt idx="2">
                  <c:v>0.15999482922387701</c:v>
                </c:pt>
                <c:pt idx="3">
                  <c:v>0.16350155452241499</c:v>
                </c:pt>
                <c:pt idx="4">
                  <c:v>0.174716344588148</c:v>
                </c:pt>
                <c:pt idx="5">
                  <c:v>0.19202737063223899</c:v>
                </c:pt>
                <c:pt idx="6">
                  <c:v>0.22632865112789799</c:v>
                </c:pt>
                <c:pt idx="7">
                  <c:v>0.302315104298364</c:v>
                </c:pt>
                <c:pt idx="8">
                  <c:v>0.37261694453080402</c:v>
                </c:pt>
                <c:pt idx="9">
                  <c:v>0.470366837529404</c:v>
                </c:pt>
                <c:pt idx="10">
                  <c:v>0.62212131172134499</c:v>
                </c:pt>
                <c:pt idx="11">
                  <c:v>0.758933657672062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Sheet1!$L$5:$L$16</c:f>
              <c:numCache>
                <c:formatCode>General</c:formatCode>
                <c:ptCount val="12"/>
                <c:pt idx="0">
                  <c:v>4.0195305955092499E-2</c:v>
                </c:pt>
                <c:pt idx="1">
                  <c:v>5.5118669726084403E-2</c:v>
                </c:pt>
                <c:pt idx="2">
                  <c:v>7.4166427268428398E-2</c:v>
                </c:pt>
                <c:pt idx="3">
                  <c:v>8.1705775556891402E-2</c:v>
                </c:pt>
                <c:pt idx="4">
                  <c:v>9.2549517989450797E-2</c:v>
                </c:pt>
                <c:pt idx="5">
                  <c:v>0.111501291134059</c:v>
                </c:pt>
                <c:pt idx="6">
                  <c:v>0.165636006741508</c:v>
                </c:pt>
                <c:pt idx="7">
                  <c:v>0.21829785683425501</c:v>
                </c:pt>
                <c:pt idx="8">
                  <c:v>0.357273435988471</c:v>
                </c:pt>
                <c:pt idx="9">
                  <c:v>0.43609050381946102</c:v>
                </c:pt>
                <c:pt idx="10">
                  <c:v>0.58649018376235795</c:v>
                </c:pt>
                <c:pt idx="11">
                  <c:v>0.73880289265551902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Sheet1!$M$5:$M$16</c:f>
              <c:numCache>
                <c:formatCode>General</c:formatCode>
                <c:ptCount val="12"/>
                <c:pt idx="0">
                  <c:v>7.1349817033514298E-2</c:v>
                </c:pt>
                <c:pt idx="1">
                  <c:v>9.0831323825993598E-2</c:v>
                </c:pt>
                <c:pt idx="2">
                  <c:v>8.7499386972790194E-2</c:v>
                </c:pt>
                <c:pt idx="3">
                  <c:v>0.10825604775887</c:v>
                </c:pt>
                <c:pt idx="4">
                  <c:v>0.120984112156026</c:v>
                </c:pt>
                <c:pt idx="5">
                  <c:v>0.21141319436105799</c:v>
                </c:pt>
                <c:pt idx="6">
                  <c:v>0.217275985752169</c:v>
                </c:pt>
                <c:pt idx="7">
                  <c:v>0.28901396238822202</c:v>
                </c:pt>
                <c:pt idx="8">
                  <c:v>0.41949039300075902</c:v>
                </c:pt>
                <c:pt idx="9">
                  <c:v>0.465193909431252</c:v>
                </c:pt>
                <c:pt idx="10">
                  <c:v>0.60266973278920899</c:v>
                </c:pt>
                <c:pt idx="11">
                  <c:v>0.72217636900071502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Sheet1!$N$5:$N$16</c:f>
              <c:numCache>
                <c:formatCode>General</c:formatCode>
                <c:ptCount val="12"/>
                <c:pt idx="0">
                  <c:v>1.8895547671270399E-2</c:v>
                </c:pt>
                <c:pt idx="1">
                  <c:v>2.2444931391479701E-2</c:v>
                </c:pt>
                <c:pt idx="2">
                  <c:v>3.2916426789591002E-2</c:v>
                </c:pt>
                <c:pt idx="3">
                  <c:v>4.4799885829639299E-2</c:v>
                </c:pt>
                <c:pt idx="4">
                  <c:v>6.5196078504268201E-2</c:v>
                </c:pt>
                <c:pt idx="5">
                  <c:v>0.10171574169875799</c:v>
                </c:pt>
                <c:pt idx="6">
                  <c:v>0.11905025252669101</c:v>
                </c:pt>
                <c:pt idx="7">
                  <c:v>0.17093399758736399</c:v>
                </c:pt>
                <c:pt idx="8">
                  <c:v>0.26868427409163598</c:v>
                </c:pt>
                <c:pt idx="9">
                  <c:v>0.35550444365050599</c:v>
                </c:pt>
                <c:pt idx="10">
                  <c:v>0.51677387897621396</c:v>
                </c:pt>
                <c:pt idx="11">
                  <c:v>0.73324232977633197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Sheet1!$O$5:$O$16</c:f>
              <c:numCache>
                <c:formatCode>General</c:formatCode>
                <c:ptCount val="12"/>
                <c:pt idx="0">
                  <c:v>1.8420580380889801E-2</c:v>
                </c:pt>
                <c:pt idx="1">
                  <c:v>2.5007887067745E-2</c:v>
                </c:pt>
                <c:pt idx="2">
                  <c:v>3.5355898144756703E-2</c:v>
                </c:pt>
                <c:pt idx="3">
                  <c:v>4.5688809715771703E-2</c:v>
                </c:pt>
                <c:pt idx="4">
                  <c:v>7.1797106885251594E-2</c:v>
                </c:pt>
                <c:pt idx="5">
                  <c:v>0.101904274576052</c:v>
                </c:pt>
                <c:pt idx="6">
                  <c:v>0.13280613138644901</c:v>
                </c:pt>
                <c:pt idx="7">
                  <c:v>0.18887189072708399</c:v>
                </c:pt>
                <c:pt idx="8">
                  <c:v>0.26232854933878602</c:v>
                </c:pt>
                <c:pt idx="9">
                  <c:v>0.38177860919017298</c:v>
                </c:pt>
                <c:pt idx="10">
                  <c:v>0.52324530813507997</c:v>
                </c:pt>
                <c:pt idx="11">
                  <c:v>0.72172494271188603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Sheet1!$P$5:$P$16</c:f>
              <c:numCache>
                <c:formatCode>General</c:formatCode>
                <c:ptCount val="12"/>
                <c:pt idx="0">
                  <c:v>1.9103515662657101E-2</c:v>
                </c:pt>
                <c:pt idx="1">
                  <c:v>2.86107550531076E-2</c:v>
                </c:pt>
                <c:pt idx="2">
                  <c:v>3.8186360355377001E-2</c:v>
                </c:pt>
                <c:pt idx="3">
                  <c:v>5.10371941408976E-2</c:v>
                </c:pt>
                <c:pt idx="4">
                  <c:v>6.7740626538183205E-2</c:v>
                </c:pt>
                <c:pt idx="5">
                  <c:v>9.0052005091284998E-2</c:v>
                </c:pt>
                <c:pt idx="6">
                  <c:v>0.134615341701327</c:v>
                </c:pt>
                <c:pt idx="7">
                  <c:v>0.191123649691088</c:v>
                </c:pt>
                <c:pt idx="8">
                  <c:v>0.264969758188219</c:v>
                </c:pt>
                <c:pt idx="9">
                  <c:v>0.36473448681240001</c:v>
                </c:pt>
                <c:pt idx="10">
                  <c:v>0.51664093139735101</c:v>
                </c:pt>
                <c:pt idx="11">
                  <c:v>0.71683614676506602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Sheet1!$Q$5:$Q$16</c:f>
              <c:numCache>
                <c:formatCode>General</c:formatCode>
                <c:ptCount val="12"/>
                <c:pt idx="0">
                  <c:v>2.5857555949848801E-2</c:v>
                </c:pt>
                <c:pt idx="1">
                  <c:v>3.7310980352510598E-2</c:v>
                </c:pt>
                <c:pt idx="2">
                  <c:v>5.12523209906647E-2</c:v>
                </c:pt>
                <c:pt idx="3">
                  <c:v>7.7172576519326894E-2</c:v>
                </c:pt>
                <c:pt idx="4">
                  <c:v>0.107529518484223</c:v>
                </c:pt>
                <c:pt idx="5">
                  <c:v>0.14382147887416</c:v>
                </c:pt>
                <c:pt idx="6">
                  <c:v>0.19853646594612201</c:v>
                </c:pt>
                <c:pt idx="7">
                  <c:v>0.27106966215033901</c:v>
                </c:pt>
                <c:pt idx="8">
                  <c:v>0.37921446412159399</c:v>
                </c:pt>
                <c:pt idx="9">
                  <c:v>0.52220997913502498</c:v>
                </c:pt>
                <c:pt idx="10">
                  <c:v>0.70462957498101497</c:v>
                </c:pt>
                <c:pt idx="11">
                  <c:v>0.95676211620226304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Sheet1!$R$5:$R$16</c:f>
              <c:numCache>
                <c:formatCode>General</c:formatCode>
                <c:ptCount val="12"/>
                <c:pt idx="0">
                  <c:v>2.4882655857122099E-2</c:v>
                </c:pt>
                <c:pt idx="1">
                  <c:v>3.6255878050525797E-2</c:v>
                </c:pt>
                <c:pt idx="2">
                  <c:v>4.9140446204026501E-2</c:v>
                </c:pt>
                <c:pt idx="3">
                  <c:v>6.9487689416322704E-2</c:v>
                </c:pt>
                <c:pt idx="4">
                  <c:v>0.104476095226021</c:v>
                </c:pt>
                <c:pt idx="5">
                  <c:v>0.120222551189211</c:v>
                </c:pt>
                <c:pt idx="6">
                  <c:v>0.19524463201638001</c:v>
                </c:pt>
                <c:pt idx="7">
                  <c:v>0.29817854590167697</c:v>
                </c:pt>
                <c:pt idx="8">
                  <c:v>0.38871995861241398</c:v>
                </c:pt>
                <c:pt idx="9">
                  <c:v>0.52695645452373097</c:v>
                </c:pt>
                <c:pt idx="10">
                  <c:v>0.72396277016339805</c:v>
                </c:pt>
                <c:pt idx="11">
                  <c:v>0.95512278762793501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Sheet1!$S$5:$S$16</c:f>
              <c:numCache>
                <c:formatCode>General</c:formatCode>
                <c:ptCount val="12"/>
                <c:pt idx="0">
                  <c:v>2.26447668213236E-2</c:v>
                </c:pt>
                <c:pt idx="1">
                  <c:v>3.5109029245573499E-2</c:v>
                </c:pt>
                <c:pt idx="2">
                  <c:v>5.4703371682155597E-2</c:v>
                </c:pt>
                <c:pt idx="3">
                  <c:v>7.3636485001662602E-2</c:v>
                </c:pt>
                <c:pt idx="4">
                  <c:v>0.10670339774679601</c:v>
                </c:pt>
                <c:pt idx="5">
                  <c:v>0.12723148564454601</c:v>
                </c:pt>
                <c:pt idx="6">
                  <c:v>0.190760157254769</c:v>
                </c:pt>
                <c:pt idx="7">
                  <c:v>0.28929018385903499</c:v>
                </c:pt>
                <c:pt idx="8">
                  <c:v>0.38694866636112801</c:v>
                </c:pt>
                <c:pt idx="9">
                  <c:v>0.55410261863153298</c:v>
                </c:pt>
                <c:pt idx="10">
                  <c:v>0.71411948912421097</c:v>
                </c:pt>
                <c:pt idx="11">
                  <c:v>0.96097579034007696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60144"/>
        <c:axId val="334059752"/>
      </c:scatterChart>
      <c:valAx>
        <c:axId val="334060144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59752"/>
        <c:crossesAt val="1.0000000000000002E-2"/>
        <c:crossBetween val="midCat"/>
      </c:valAx>
      <c:valAx>
        <c:axId val="334059752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60144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16</xdr:row>
      <xdr:rowOff>28573</xdr:rowOff>
    </xdr:from>
    <xdr:to>
      <xdr:col>10</xdr:col>
      <xdr:colOff>38101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16</xdr:row>
      <xdr:rowOff>38100</xdr:rowOff>
    </xdr:from>
    <xdr:to>
      <xdr:col>19</xdr:col>
      <xdr:colOff>85725</xdr:colOff>
      <xdr:row>39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workbookViewId="0">
      <pane xSplit="1" ySplit="4" topLeftCell="X5" activePane="bottomRight" state="frozen"/>
      <selection pane="topRight" activeCell="B1" sqref="B1"/>
      <selection pane="bottomLeft" activeCell="A5" sqref="A5"/>
      <selection pane="bottomRight" activeCell="AL18" sqref="AL18"/>
    </sheetView>
  </sheetViews>
  <sheetFormatPr defaultRowHeight="15" x14ac:dyDescent="0.25"/>
  <cols>
    <col min="1" max="1" width="9.140625" style="1"/>
    <col min="2" max="16384" width="9.140625" style="2"/>
  </cols>
  <sheetData>
    <row r="1" spans="1:53" s="1" customForma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53" s="1" customFormat="1" x14ac:dyDescent="0.25">
      <c r="A2" s="10" t="s">
        <v>0</v>
      </c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4" t="s">
        <v>8</v>
      </c>
      <c r="L2" s="14"/>
      <c r="M2" s="14"/>
      <c r="N2" s="14"/>
      <c r="O2" s="14"/>
      <c r="P2" s="14"/>
      <c r="Q2" s="14"/>
      <c r="R2" s="14"/>
      <c r="S2" s="14"/>
    </row>
    <row r="3" spans="1:53" s="1" customFormat="1" x14ac:dyDescent="0.25">
      <c r="A3" s="10"/>
      <c r="B3" s="12" t="s">
        <v>4</v>
      </c>
      <c r="C3" s="12"/>
      <c r="D3" s="12"/>
      <c r="E3" s="12" t="s">
        <v>5</v>
      </c>
      <c r="F3" s="12"/>
      <c r="G3" s="12"/>
      <c r="H3" s="12" t="s">
        <v>6</v>
      </c>
      <c r="I3" s="12"/>
      <c r="J3" s="12"/>
      <c r="K3" s="15" t="s">
        <v>4</v>
      </c>
      <c r="L3" s="15"/>
      <c r="M3" s="15"/>
      <c r="N3" s="15" t="s">
        <v>5</v>
      </c>
      <c r="O3" s="15"/>
      <c r="P3" s="15"/>
      <c r="Q3" s="15" t="s">
        <v>6</v>
      </c>
      <c r="R3" s="15"/>
      <c r="S3" s="15"/>
    </row>
    <row r="4" spans="1:53" s="1" customFormat="1" x14ac:dyDescent="0.25">
      <c r="A4" s="10"/>
      <c r="B4" s="4" t="s">
        <v>1</v>
      </c>
      <c r="C4" s="4" t="s">
        <v>2</v>
      </c>
      <c r="D4" s="4" t="s">
        <v>3</v>
      </c>
      <c r="E4" s="4" t="s">
        <v>1</v>
      </c>
      <c r="F4" s="4" t="s">
        <v>2</v>
      </c>
      <c r="G4" s="4" t="s">
        <v>3</v>
      </c>
      <c r="H4" s="4" t="s">
        <v>1</v>
      </c>
      <c r="I4" s="4" t="s">
        <v>2</v>
      </c>
      <c r="J4" s="4" t="s">
        <v>3</v>
      </c>
      <c r="K4" s="5" t="s">
        <v>1</v>
      </c>
      <c r="L4" s="5" t="s">
        <v>2</v>
      </c>
      <c r="M4" s="5" t="s">
        <v>3</v>
      </c>
      <c r="N4" s="5" t="s">
        <v>1</v>
      </c>
      <c r="O4" s="5" t="s">
        <v>2</v>
      </c>
      <c r="P4" s="5" t="s">
        <v>3</v>
      </c>
      <c r="Q4" s="5" t="s">
        <v>1</v>
      </c>
      <c r="R4" s="5" t="s">
        <v>2</v>
      </c>
      <c r="S4" s="5" t="s">
        <v>3</v>
      </c>
    </row>
    <row r="5" spans="1:53" x14ac:dyDescent="0.25">
      <c r="A5" s="3">
        <v>25000</v>
      </c>
      <c r="B5" s="9">
        <v>5.3623698208985299E-2</v>
      </c>
      <c r="C5" s="9">
        <v>3.8617689090261698E-2</v>
      </c>
      <c r="D5" s="9">
        <v>5.2568904062557098E-2</v>
      </c>
      <c r="E5" s="9">
        <v>2.40875703215018E-2</v>
      </c>
      <c r="F5" s="9">
        <v>2.0238640574352301E-2</v>
      </c>
      <c r="G5" s="9">
        <v>2.10518632648365E-2</v>
      </c>
      <c r="H5" s="9">
        <v>2.41360839258031E-2</v>
      </c>
      <c r="I5" s="9">
        <v>2.61832525342789E-2</v>
      </c>
      <c r="J5" s="9">
        <v>2.3158593477993501E-2</v>
      </c>
      <c r="K5" s="9">
        <v>0.156831150883805</v>
      </c>
      <c r="L5" s="9">
        <v>4.0195305955092499E-2</v>
      </c>
      <c r="M5" s="9">
        <v>7.1349817033514298E-2</v>
      </c>
      <c r="N5" s="9">
        <v>1.8895547671270399E-2</v>
      </c>
      <c r="O5" s="9">
        <v>1.8420580380889801E-2</v>
      </c>
      <c r="P5" s="9">
        <v>1.9103515662657101E-2</v>
      </c>
      <c r="Q5" s="9">
        <v>2.5857555949848801E-2</v>
      </c>
      <c r="R5" s="9">
        <v>2.4882655857122099E-2</v>
      </c>
      <c r="S5" s="9">
        <v>2.26447668213236E-2</v>
      </c>
      <c r="T5" s="2">
        <f t="shared" ref="T5:T7" si="0">T6*2</f>
        <v>23760</v>
      </c>
      <c r="U5" s="2">
        <f>T5/3600</f>
        <v>6.6</v>
      </c>
      <c r="X5" s="16">
        <f>AVERAGE(B5:D5)</f>
        <v>4.8270097120601367E-2</v>
      </c>
      <c r="Y5" s="16"/>
      <c r="Z5" s="16"/>
      <c r="AA5" s="16">
        <f>AVERAGE(E5:G5)</f>
        <v>2.1792691386896868E-2</v>
      </c>
      <c r="AB5" s="16"/>
      <c r="AC5" s="16"/>
      <c r="AD5" s="16">
        <f t="shared" ref="Y5:AM6" si="1">AVERAGE(H5:J5)</f>
        <v>2.4492643312691836E-2</v>
      </c>
      <c r="AE5" s="16"/>
      <c r="AF5" s="16"/>
      <c r="AG5" s="16">
        <f t="shared" si="1"/>
        <v>8.9458757957470603E-2</v>
      </c>
      <c r="AH5" s="16"/>
      <c r="AI5" s="16"/>
      <c r="AJ5" s="16">
        <f t="shared" si="1"/>
        <v>1.8806547904939099E-2</v>
      </c>
      <c r="AK5" s="16"/>
      <c r="AL5" s="16"/>
      <c r="AM5" s="16">
        <f t="shared" si="1"/>
        <v>2.4461659542764833E-2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5">
      <c r="A6" s="3">
        <f>A5/2</f>
        <v>12500</v>
      </c>
      <c r="B6" s="9">
        <v>3.6513225315384597E-2</v>
      </c>
      <c r="C6" s="9">
        <v>4.86864564008474E-2</v>
      </c>
      <c r="D6" s="9">
        <v>5.47042480269E-2</v>
      </c>
      <c r="E6" s="9">
        <v>2.4757948680303E-2</v>
      </c>
      <c r="F6" s="9">
        <v>3.1015983207882999E-2</v>
      </c>
      <c r="G6" s="9">
        <v>2.1727292777396299E-2</v>
      </c>
      <c r="H6" s="9">
        <v>3.4077094924902997E-2</v>
      </c>
      <c r="I6" s="9">
        <v>3.8374752282336499E-2</v>
      </c>
      <c r="J6" s="9">
        <v>4.2668627002819398E-2</v>
      </c>
      <c r="K6" s="9">
        <v>0.14516554188164499</v>
      </c>
      <c r="L6" s="9">
        <v>5.5118669726084403E-2</v>
      </c>
      <c r="M6" s="9">
        <v>9.0831323825993598E-2</v>
      </c>
      <c r="N6" s="9">
        <v>2.2444931391479701E-2</v>
      </c>
      <c r="O6" s="9">
        <v>2.5007887067745E-2</v>
      </c>
      <c r="P6" s="9">
        <v>2.86107550531076E-2</v>
      </c>
      <c r="Q6" s="9">
        <v>3.7310980352510598E-2</v>
      </c>
      <c r="R6" s="9">
        <v>3.6255878050525797E-2</v>
      </c>
      <c r="S6" s="9">
        <v>3.5109029245573499E-2</v>
      </c>
      <c r="T6" s="2">
        <f t="shared" si="0"/>
        <v>11880</v>
      </c>
      <c r="U6" s="2">
        <f t="shared" ref="U6:U11" si="2">T6/3600</f>
        <v>3.3</v>
      </c>
      <c r="X6" s="16">
        <f>AVERAGE(B6:D6)</f>
        <v>4.6634643247710661E-2</v>
      </c>
      <c r="Y6" s="16"/>
      <c r="Z6" s="16"/>
      <c r="AA6" s="16">
        <f t="shared" si="1"/>
        <v>2.5833741555194096E-2</v>
      </c>
      <c r="AB6" s="16"/>
      <c r="AC6" s="16"/>
      <c r="AD6" s="16">
        <f t="shared" si="1"/>
        <v>3.8373491403352965E-2</v>
      </c>
      <c r="AE6" s="16"/>
      <c r="AF6" s="16"/>
      <c r="AG6" s="16">
        <f t="shared" si="1"/>
        <v>9.7038511811240999E-2</v>
      </c>
      <c r="AH6" s="16"/>
      <c r="AI6" s="16"/>
      <c r="AJ6" s="16">
        <f t="shared" si="1"/>
        <v>2.5354524504110767E-2</v>
      </c>
      <c r="AK6" s="16"/>
      <c r="AL6" s="16"/>
      <c r="AM6" s="16">
        <f t="shared" si="1"/>
        <v>3.6225295882869962E-2</v>
      </c>
    </row>
    <row r="7" spans="1:53" x14ac:dyDescent="0.25">
      <c r="A7" s="3">
        <f t="shared" ref="A7:A14" si="3">A6/2</f>
        <v>6250</v>
      </c>
      <c r="B7" s="9">
        <v>5.7150869706139702E-2</v>
      </c>
      <c r="C7" s="9">
        <v>3.97025832430234E-2</v>
      </c>
      <c r="D7" s="9">
        <v>6.2139887364393E-2</v>
      </c>
      <c r="E7" s="9">
        <v>4.1332490259591702E-2</v>
      </c>
      <c r="F7" s="9">
        <v>3.17018374151199E-2</v>
      </c>
      <c r="G7" s="9">
        <v>3.5636487232703899E-2</v>
      </c>
      <c r="H7" s="9">
        <v>3.8280025305980001E-2</v>
      </c>
      <c r="I7" s="9">
        <v>4.7845002846165503E-2</v>
      </c>
      <c r="J7" s="9">
        <v>5.81557334276833E-2</v>
      </c>
      <c r="K7" s="9">
        <v>0.15999482922387701</v>
      </c>
      <c r="L7" s="9">
        <v>7.4166427268428398E-2</v>
      </c>
      <c r="M7" s="9">
        <v>8.7499386972790194E-2</v>
      </c>
      <c r="N7" s="9">
        <v>3.2916426789591002E-2</v>
      </c>
      <c r="O7" s="9">
        <v>3.5355898144756703E-2</v>
      </c>
      <c r="P7" s="9">
        <v>3.8186360355377001E-2</v>
      </c>
      <c r="Q7" s="9">
        <v>5.12523209906647E-2</v>
      </c>
      <c r="R7" s="9">
        <v>4.9140446204026501E-2</v>
      </c>
      <c r="S7" s="9">
        <v>5.4703371682155597E-2</v>
      </c>
      <c r="T7" s="2">
        <f t="shared" si="0"/>
        <v>5940</v>
      </c>
      <c r="U7" s="2">
        <f t="shared" si="2"/>
        <v>1.65</v>
      </c>
    </row>
    <row r="8" spans="1:53" x14ac:dyDescent="0.25">
      <c r="A8" s="3">
        <f t="shared" si="3"/>
        <v>3125</v>
      </c>
      <c r="B8" s="9">
        <v>8.6327088046716904E-2</v>
      </c>
      <c r="C8" s="9">
        <v>5.3857739385325003E-2</v>
      </c>
      <c r="D8" s="9">
        <v>0.11930113325436</v>
      </c>
      <c r="E8" s="9">
        <v>5.0308201972159697E-2</v>
      </c>
      <c r="F8" s="9">
        <v>5.1454492944430198E-2</v>
      </c>
      <c r="G8" s="9">
        <v>4.6732907400456998E-2</v>
      </c>
      <c r="H8" s="9">
        <v>6.7845163217847296E-2</v>
      </c>
      <c r="I8" s="9">
        <v>8.1245869871234E-2</v>
      </c>
      <c r="J8" s="9">
        <v>6.6705997080228702E-2</v>
      </c>
      <c r="K8" s="9">
        <v>0.16350155452241499</v>
      </c>
      <c r="L8" s="9">
        <v>8.1705775556891402E-2</v>
      </c>
      <c r="M8" s="9">
        <v>0.10825604775887</v>
      </c>
      <c r="N8" s="9">
        <v>4.4799885829639299E-2</v>
      </c>
      <c r="O8" s="9">
        <v>4.5688809715771703E-2</v>
      </c>
      <c r="P8" s="9">
        <v>5.10371941408976E-2</v>
      </c>
      <c r="Q8" s="9">
        <v>7.7172576519326894E-2</v>
      </c>
      <c r="R8" s="9">
        <v>6.9487689416322704E-2</v>
      </c>
      <c r="S8" s="9">
        <v>7.3636485001662602E-2</v>
      </c>
      <c r="T8" s="2">
        <v>2970</v>
      </c>
      <c r="U8" s="2">
        <f t="shared" si="2"/>
        <v>0.82499999999999996</v>
      </c>
    </row>
    <row r="9" spans="1:53" x14ac:dyDescent="0.25">
      <c r="A9" s="3">
        <v>1562</v>
      </c>
      <c r="B9" s="9">
        <v>0.117888548961763</v>
      </c>
      <c r="C9" s="9">
        <v>8.7051146480562794E-2</v>
      </c>
      <c r="D9" s="9">
        <v>0.13317875188148201</v>
      </c>
      <c r="E9" s="9">
        <v>7.3016965853418103E-2</v>
      </c>
      <c r="F9" s="9">
        <v>7.6560763478477595E-2</v>
      </c>
      <c r="G9" s="9">
        <v>6.3615746486967301E-2</v>
      </c>
      <c r="H9" s="9">
        <v>0.105057413497848</v>
      </c>
      <c r="I9" s="9">
        <v>9.2000287271077799E-2</v>
      </c>
      <c r="J9" s="9">
        <v>8.4113712424105994E-2</v>
      </c>
      <c r="K9" s="9">
        <v>0.174716344588148</v>
      </c>
      <c r="L9" s="9">
        <v>9.2549517989450797E-2</v>
      </c>
      <c r="M9" s="9">
        <v>0.120984112156026</v>
      </c>
      <c r="N9" s="9">
        <v>6.5196078504268201E-2</v>
      </c>
      <c r="O9" s="9">
        <v>7.1797106885251594E-2</v>
      </c>
      <c r="P9" s="9">
        <v>6.7740626538183205E-2</v>
      </c>
      <c r="Q9" s="9">
        <v>0.107529518484223</v>
      </c>
      <c r="R9" s="9">
        <v>0.104476095226021</v>
      </c>
      <c r="S9" s="9">
        <v>0.10670339774679601</v>
      </c>
      <c r="T9" s="2">
        <f>AVERAGE(T10/2,T11)*4</f>
        <v>1357</v>
      </c>
      <c r="U9" s="2">
        <f t="shared" si="2"/>
        <v>0.37694444444444447</v>
      </c>
    </row>
    <row r="10" spans="1:53" x14ac:dyDescent="0.25">
      <c r="A10" s="3">
        <f t="shared" si="3"/>
        <v>781</v>
      </c>
      <c r="B10" s="9">
        <v>0.13864648253370601</v>
      </c>
      <c r="C10" s="9">
        <v>9.7309209875961505E-2</v>
      </c>
      <c r="D10" s="9">
        <v>0.18588035996800101</v>
      </c>
      <c r="E10" s="9">
        <v>9.9029620617061706E-2</v>
      </c>
      <c r="F10" s="9">
        <v>0.106727711300196</v>
      </c>
      <c r="G10" s="9">
        <v>9.0633327810185196E-2</v>
      </c>
      <c r="H10" s="9">
        <v>0.119045556992066</v>
      </c>
      <c r="I10" s="9">
        <v>0.156198127516122</v>
      </c>
      <c r="J10" s="9">
        <v>0.16083846352228201</v>
      </c>
      <c r="K10" s="9">
        <v>0.19202737063223899</v>
      </c>
      <c r="L10" s="9">
        <v>0.111501291134059</v>
      </c>
      <c r="M10" s="9">
        <v>0.21141319436105799</v>
      </c>
      <c r="N10" s="9">
        <v>0.10171574169875799</v>
      </c>
      <c r="O10" s="9">
        <v>0.101904274576052</v>
      </c>
      <c r="P10" s="9">
        <v>9.0052005091284998E-2</v>
      </c>
      <c r="Q10" s="9">
        <v>0.14382147887416</v>
      </c>
      <c r="R10" s="9">
        <v>0.120222551189211</v>
      </c>
      <c r="S10" s="9">
        <v>0.12723148564454601</v>
      </c>
      <c r="T10" s="2">
        <v>637</v>
      </c>
      <c r="U10" s="2">
        <f t="shared" si="2"/>
        <v>0.17694444444444443</v>
      </c>
      <c r="V10" s="2">
        <f t="array" ref="V10:W13">LINEST(T10:T11,A10:A11,1,1)</f>
        <v>0.70843989769821003</v>
      </c>
      <c r="W10" s="2">
        <v>83.708439897698042</v>
      </c>
    </row>
    <row r="11" spans="1:53" x14ac:dyDescent="0.25">
      <c r="A11" s="3">
        <v>390</v>
      </c>
      <c r="B11" s="9">
        <v>0.19242641042745601</v>
      </c>
      <c r="C11" s="9">
        <v>0.15548800957675499</v>
      </c>
      <c r="D11" s="9">
        <v>0.24399532136121099</v>
      </c>
      <c r="E11" s="9">
        <v>0.143787665136593</v>
      </c>
      <c r="F11" s="9">
        <v>0.15463652718134899</v>
      </c>
      <c r="G11" s="9">
        <v>0.148676380136848</v>
      </c>
      <c r="H11" s="9">
        <v>0.186864959449284</v>
      </c>
      <c r="I11" s="9">
        <v>0.21097344055112999</v>
      </c>
      <c r="J11" s="9">
        <v>0.21255269724912099</v>
      </c>
      <c r="K11" s="9">
        <v>0.22632865112789799</v>
      </c>
      <c r="L11" s="9">
        <v>0.165636006741508</v>
      </c>
      <c r="M11" s="9">
        <v>0.217275985752169</v>
      </c>
      <c r="N11" s="9">
        <v>0.11905025252669101</v>
      </c>
      <c r="O11" s="9">
        <v>0.13280613138644901</v>
      </c>
      <c r="P11" s="9">
        <v>0.134615341701327</v>
      </c>
      <c r="Q11" s="9">
        <v>0.19853646594612201</v>
      </c>
      <c r="R11" s="9">
        <v>0.19524463201638001</v>
      </c>
      <c r="S11" s="9">
        <v>0.190760157254769</v>
      </c>
      <c r="T11" s="2">
        <v>360</v>
      </c>
      <c r="U11" s="2">
        <f t="shared" si="2"/>
        <v>0.1</v>
      </c>
      <c r="V11" s="2">
        <v>0</v>
      </c>
      <c r="W11" s="2">
        <v>0</v>
      </c>
    </row>
    <row r="12" spans="1:53" x14ac:dyDescent="0.25">
      <c r="A12" s="3">
        <f t="shared" si="3"/>
        <v>195</v>
      </c>
      <c r="B12" s="9">
        <v>0.29235896378072501</v>
      </c>
      <c r="C12" s="9">
        <v>0.18459934372084699</v>
      </c>
      <c r="D12" s="9">
        <v>0.32320456700573502</v>
      </c>
      <c r="E12" s="9">
        <v>0.18717428359892699</v>
      </c>
      <c r="F12" s="9">
        <v>0.18594576652241901</v>
      </c>
      <c r="G12" s="9">
        <v>0.20835390703071899</v>
      </c>
      <c r="H12" s="9">
        <v>0.27019295451928199</v>
      </c>
      <c r="I12" s="9">
        <v>0.33382594273893501</v>
      </c>
      <c r="J12" s="9">
        <v>0.29826585859962901</v>
      </c>
      <c r="K12" s="9">
        <v>0.302315104298364</v>
      </c>
      <c r="L12" s="9">
        <v>0.21829785683425501</v>
      </c>
      <c r="M12" s="9">
        <v>0.28901396238822202</v>
      </c>
      <c r="N12" s="9">
        <v>0.17093399758736399</v>
      </c>
      <c r="O12" s="9">
        <v>0.18887189072708399</v>
      </c>
      <c r="P12" s="9">
        <v>0.191123649691088</v>
      </c>
      <c r="Q12" s="9">
        <v>0.27106966215033901</v>
      </c>
      <c r="R12" s="9">
        <v>0.29817854590167697</v>
      </c>
      <c r="S12" s="9">
        <v>0.28929018385903499</v>
      </c>
      <c r="V12" s="2">
        <v>1</v>
      </c>
      <c r="W12" s="2">
        <v>0</v>
      </c>
    </row>
    <row r="13" spans="1:53" x14ac:dyDescent="0.25">
      <c r="A13" s="3">
        <v>98</v>
      </c>
      <c r="B13" s="9">
        <v>0.37662828199970999</v>
      </c>
      <c r="C13" s="9">
        <v>0.27700711158027402</v>
      </c>
      <c r="D13" s="9">
        <v>0.45984951902925503</v>
      </c>
      <c r="E13" s="9">
        <v>0.24151069419915999</v>
      </c>
      <c r="F13" s="9">
        <v>0.28386576497796001</v>
      </c>
      <c r="G13" s="9">
        <v>0.28406384286710601</v>
      </c>
      <c r="H13" s="9">
        <v>0.39379418327365601</v>
      </c>
      <c r="I13" s="9">
        <v>0.42307184208177101</v>
      </c>
      <c r="J13" s="9">
        <v>0.42794076324117702</v>
      </c>
      <c r="K13" s="9">
        <v>0.37261694453080402</v>
      </c>
      <c r="L13" s="9">
        <v>0.357273435988471</v>
      </c>
      <c r="M13" s="9">
        <v>0.41949039300075902</v>
      </c>
      <c r="N13" s="9">
        <v>0.26868427409163598</v>
      </c>
      <c r="O13" s="9">
        <v>0.26232854933878602</v>
      </c>
      <c r="P13" s="9">
        <v>0.264969758188219</v>
      </c>
      <c r="Q13" s="9">
        <v>0.37921446412159399</v>
      </c>
      <c r="R13" s="9">
        <v>0.38871995861241398</v>
      </c>
      <c r="S13" s="9">
        <v>0.38694866636112801</v>
      </c>
      <c r="V13" s="2" t="e">
        <v>#NUM!</v>
      </c>
      <c r="W13" s="2">
        <v>0</v>
      </c>
    </row>
    <row r="14" spans="1:53" x14ac:dyDescent="0.25">
      <c r="A14" s="3">
        <f t="shared" si="3"/>
        <v>49</v>
      </c>
      <c r="B14" s="9">
        <v>0.51300038819278404</v>
      </c>
      <c r="C14" s="9">
        <v>0.43456004643822999</v>
      </c>
      <c r="D14" s="9">
        <v>0.56285148624166603</v>
      </c>
      <c r="E14" s="9">
        <v>0.38695833333333302</v>
      </c>
      <c r="F14" s="9">
        <v>0.40162558333333298</v>
      </c>
      <c r="G14" s="9">
        <v>0.38996811199592701</v>
      </c>
      <c r="H14" s="9">
        <v>0.51673123251744502</v>
      </c>
      <c r="I14" s="9">
        <v>0.54687896372172895</v>
      </c>
      <c r="J14" s="9">
        <v>0.55984653423345998</v>
      </c>
      <c r="K14" s="9">
        <v>0.470366837529404</v>
      </c>
      <c r="L14" s="9">
        <v>0.43609050381946102</v>
      </c>
      <c r="M14" s="9">
        <v>0.465193909431252</v>
      </c>
      <c r="N14" s="9">
        <v>0.35550444365050599</v>
      </c>
      <c r="O14" s="9">
        <v>0.38177860919017298</v>
      </c>
      <c r="P14" s="9">
        <v>0.36473448681240001</v>
      </c>
      <c r="Q14" s="9">
        <v>0.52220997913502498</v>
      </c>
      <c r="R14" s="9">
        <v>0.52695645452373097</v>
      </c>
      <c r="S14" s="9">
        <v>0.55410261863153298</v>
      </c>
    </row>
    <row r="15" spans="1:53" x14ac:dyDescent="0.25">
      <c r="A15" s="3">
        <v>25</v>
      </c>
      <c r="B15" s="9">
        <v>0.63685276009150305</v>
      </c>
      <c r="C15" s="9">
        <v>0.545566195409527</v>
      </c>
      <c r="D15" s="9">
        <v>0.662470491943979</v>
      </c>
      <c r="E15" s="9">
        <v>0.47348254081415703</v>
      </c>
      <c r="F15" s="9">
        <v>0.53442693610780601</v>
      </c>
      <c r="G15" s="9">
        <v>0.55130698625733898</v>
      </c>
      <c r="H15" s="9">
        <v>0.68818332701918405</v>
      </c>
      <c r="I15" s="9">
        <v>0.73042629573573603</v>
      </c>
      <c r="J15" s="9">
        <v>0.73346229114558703</v>
      </c>
      <c r="K15" s="9">
        <v>0.62212131172134499</v>
      </c>
      <c r="L15" s="9">
        <v>0.58649018376235795</v>
      </c>
      <c r="M15" s="9">
        <v>0.60266973278920899</v>
      </c>
      <c r="N15" s="9">
        <v>0.51677387897621396</v>
      </c>
      <c r="O15" s="9">
        <v>0.52324530813507997</v>
      </c>
      <c r="P15" s="9">
        <v>0.51664093139735101</v>
      </c>
      <c r="Q15" s="9">
        <v>0.70462957498101497</v>
      </c>
      <c r="R15" s="9">
        <v>0.72396277016339805</v>
      </c>
      <c r="S15" s="9">
        <v>0.71411948912421097</v>
      </c>
    </row>
    <row r="16" spans="1:53" x14ac:dyDescent="0.25">
      <c r="A16" s="3">
        <v>12</v>
      </c>
      <c r="B16" s="9">
        <v>0.69678053916251403</v>
      </c>
      <c r="C16" s="9">
        <v>0.67701056519337999</v>
      </c>
      <c r="D16" s="9">
        <v>0.83092760660597198</v>
      </c>
      <c r="E16" s="9">
        <v>0.72035646052556002</v>
      </c>
      <c r="F16" s="9">
        <v>0.75584785866541904</v>
      </c>
      <c r="G16" s="9">
        <v>0.74086732403363498</v>
      </c>
      <c r="H16" s="9">
        <v>0.98084151237444095</v>
      </c>
      <c r="I16" s="9">
        <v>1.0788218145864601</v>
      </c>
      <c r="J16" s="7">
        <v>1.02290929240538</v>
      </c>
      <c r="K16" s="9">
        <v>0.758933657672062</v>
      </c>
      <c r="L16" s="9">
        <v>0.73880289265551902</v>
      </c>
      <c r="M16" s="9">
        <v>0.72217636900071502</v>
      </c>
      <c r="N16" s="9">
        <v>0.73324232977633197</v>
      </c>
      <c r="O16" s="9">
        <v>0.72172494271188603</v>
      </c>
      <c r="P16" s="9">
        <v>0.71683614676506602</v>
      </c>
      <c r="Q16" s="9">
        <v>0.95676211620226304</v>
      </c>
      <c r="R16" s="9">
        <v>0.95512278762793501</v>
      </c>
      <c r="S16" s="7">
        <v>0.96097579034007696</v>
      </c>
    </row>
  </sheetData>
  <mergeCells count="10">
    <mergeCell ref="A2:A4"/>
    <mergeCell ref="A1:S1"/>
    <mergeCell ref="B3:D3"/>
    <mergeCell ref="E3:G3"/>
    <mergeCell ref="H3:J3"/>
    <mergeCell ref="B2:J2"/>
    <mergeCell ref="K2:S2"/>
    <mergeCell ref="K3:M3"/>
    <mergeCell ref="N3:P3"/>
    <mergeCell ref="Q3:S3"/>
  </mergeCells>
  <conditionalFormatting sqref="B5:J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21"/>
  <sheetViews>
    <sheetView workbookViewId="0">
      <selection activeCell="S25" sqref="S25"/>
    </sheetView>
  </sheetViews>
  <sheetFormatPr defaultRowHeight="15" x14ac:dyDescent="0.25"/>
  <sheetData>
    <row r="4" spans="1:19" x14ac:dyDescent="0.25">
      <c r="B4" s="6"/>
    </row>
    <row r="5" spans="1:19" x14ac:dyDescent="0.25">
      <c r="A5">
        <f>LN(Sheet1!A5)</f>
        <v>10.126631103850338</v>
      </c>
      <c r="B5">
        <f>LN(Sheet1!B5)</f>
        <v>-2.9257641778517365</v>
      </c>
      <c r="C5">
        <f>LN(Sheet1!C5)</f>
        <v>-3.254044840896325</v>
      </c>
      <c r="D5">
        <f>LN(Sheet1!D5)</f>
        <v>-2.9456305115707284</v>
      </c>
      <c r="E5">
        <f>LN(Sheet1!E5)</f>
        <v>-3.7260593258270536</v>
      </c>
      <c r="F5">
        <f>LN(Sheet1!F5)</f>
        <v>-3.9001616021173615</v>
      </c>
      <c r="G5">
        <f>LN(Sheet1!G5)</f>
        <v>-3.8607662066268174</v>
      </c>
      <c r="H5">
        <f>LN(Sheet1!H5)</f>
        <v>-3.7240472999271179</v>
      </c>
      <c r="I5">
        <f>LN(Sheet1!I5)</f>
        <v>-3.6426352888497919</v>
      </c>
      <c r="J5">
        <f>LN(Sheet1!J5)</f>
        <v>-3.765389358778108</v>
      </c>
      <c r="K5">
        <f>LN(Sheet1!K5)</f>
        <v>-1.8525855244465785</v>
      </c>
      <c r="L5">
        <f>LN(Sheet1!L5)</f>
        <v>-3.2140050574612484</v>
      </c>
      <c r="M5">
        <f>LN(Sheet1!M5)</f>
        <v>-2.6401604994141663</v>
      </c>
      <c r="N5">
        <f>LN(Sheet1!N5)</f>
        <v>-3.9688289576168621</v>
      </c>
      <c r="O5">
        <f>LN(Sheet1!O5)</f>
        <v>-3.99428674045972</v>
      </c>
      <c r="P5">
        <f>LN(Sheet1!P5)</f>
        <v>-3.9578828947599387</v>
      </c>
      <c r="Q5">
        <f>LN(Sheet1!Q5)</f>
        <v>-3.6551524209382356</v>
      </c>
      <c r="R5">
        <f>LN(Sheet1!R5)</f>
        <v>-3.6935842701392838</v>
      </c>
      <c r="S5">
        <f>LN(Sheet1!S5)</f>
        <v>-3.7878264991643746</v>
      </c>
    </row>
    <row r="6" spans="1:19" x14ac:dyDescent="0.25">
      <c r="A6">
        <f>LN(Sheet1!A6)</f>
        <v>9.4334839232903924</v>
      </c>
      <c r="B6">
        <f>LN(Sheet1!B6)</f>
        <v>-3.3100807466142399</v>
      </c>
      <c r="C6">
        <f>LN(Sheet1!C6)</f>
        <v>-3.0223543902233105</v>
      </c>
      <c r="D6">
        <f>LN(Sheet1!D6)</f>
        <v>-2.9058139121144082</v>
      </c>
      <c r="E6">
        <f>LN(Sheet1!E6)</f>
        <v>-3.6986086827277651</v>
      </c>
      <c r="F6">
        <f>LN(Sheet1!F6)</f>
        <v>-3.4732526200154159</v>
      </c>
      <c r="G6">
        <f>LN(Sheet1!G6)</f>
        <v>-3.8291860770403878</v>
      </c>
      <c r="H6">
        <f>LN(Sheet1!H6)</f>
        <v>-3.3791298234682765</v>
      </c>
      <c r="I6">
        <f>LN(Sheet1!I6)</f>
        <v>-3.2603555282790242</v>
      </c>
      <c r="J6">
        <f>LN(Sheet1!J6)</f>
        <v>-3.1542913594075066</v>
      </c>
      <c r="K6">
        <f>LN(Sheet1!K6)</f>
        <v>-1.9298805196197737</v>
      </c>
      <c r="L6">
        <f>LN(Sheet1!L6)</f>
        <v>-2.8982667867101224</v>
      </c>
      <c r="M6">
        <f>LN(Sheet1!M6)</f>
        <v>-2.3987510768082498</v>
      </c>
      <c r="N6">
        <f>LN(Sheet1!N6)</f>
        <v>-3.7966904634925123</v>
      </c>
      <c r="O6">
        <f>LN(Sheet1!O6)</f>
        <v>-3.6885640211583421</v>
      </c>
      <c r="P6">
        <f>LN(Sheet1!P6)</f>
        <v>-3.553972581037756</v>
      </c>
      <c r="Q6">
        <f>LN(Sheet1!Q6)</f>
        <v>-3.2884676162296116</v>
      </c>
      <c r="R6">
        <f>LN(Sheet1!R6)</f>
        <v>-3.3171537577088959</v>
      </c>
      <c r="S6">
        <f>LN(Sheet1!S6)</f>
        <v>-3.349296938128111</v>
      </c>
    </row>
    <row r="7" spans="1:19" x14ac:dyDescent="0.25">
      <c r="A7">
        <f>LN(Sheet1!A7)</f>
        <v>8.740336742730447</v>
      </c>
      <c r="B7">
        <f>LN(Sheet1!B7)</f>
        <v>-2.8620606709019087</v>
      </c>
      <c r="C7">
        <f>LN(Sheet1!C7)</f>
        <v>-3.2263390243121055</v>
      </c>
      <c r="D7">
        <f>LN(Sheet1!D7)</f>
        <v>-2.7783671876292262</v>
      </c>
      <c r="E7">
        <f>LN(Sheet1!E7)</f>
        <v>-3.1861063991985925</v>
      </c>
      <c r="F7">
        <f>LN(Sheet1!F7)</f>
        <v>-3.4513806371565909</v>
      </c>
      <c r="G7">
        <f>LN(Sheet1!G7)</f>
        <v>-3.3343852437314094</v>
      </c>
      <c r="H7">
        <f>LN(Sheet1!H7)</f>
        <v>-3.2628270513218443</v>
      </c>
      <c r="I7">
        <f>LN(Sheet1!I7)</f>
        <v>-3.0397886002637038</v>
      </c>
      <c r="J7">
        <f>LN(Sheet1!J7)</f>
        <v>-2.8446308076691937</v>
      </c>
      <c r="K7">
        <f>LN(Sheet1!K7)</f>
        <v>-1.8326137816212957</v>
      </c>
      <c r="L7">
        <f>LN(Sheet1!L7)</f>
        <v>-2.6014436938905763</v>
      </c>
      <c r="M7">
        <f>LN(Sheet1!M7)</f>
        <v>-2.4361234916683654</v>
      </c>
      <c r="N7">
        <f>LN(Sheet1!N7)</f>
        <v>-3.4137834513003993</v>
      </c>
      <c r="O7">
        <f>LN(Sheet1!O7)</f>
        <v>-3.3422900506350595</v>
      </c>
      <c r="P7">
        <f>LN(Sheet1!P7)</f>
        <v>-3.265276885890029</v>
      </c>
      <c r="Q7">
        <f>LN(Sheet1!Q7)</f>
        <v>-2.9709943743663469</v>
      </c>
      <c r="R7">
        <f>LN(Sheet1!R7)</f>
        <v>-3.0130728316693096</v>
      </c>
      <c r="S7">
        <f>LN(Sheet1!S7)</f>
        <v>-2.9058299319263146</v>
      </c>
    </row>
    <row r="8" spans="1:19" x14ac:dyDescent="0.25">
      <c r="A8">
        <f>LN(Sheet1!A8)</f>
        <v>8.0471895621705016</v>
      </c>
      <c r="B8">
        <f>LN(Sheet1!B8)</f>
        <v>-2.4496118477945346</v>
      </c>
      <c r="C8">
        <f>LN(Sheet1!C8)</f>
        <v>-2.9214091645306866</v>
      </c>
      <c r="D8">
        <f>LN(Sheet1!D8)</f>
        <v>-2.1261044507250602</v>
      </c>
      <c r="E8">
        <f>LN(Sheet1!E8)</f>
        <v>-2.9895871540927224</v>
      </c>
      <c r="F8">
        <f>LN(Sheet1!F8)</f>
        <v>-2.9670574940924528</v>
      </c>
      <c r="G8">
        <f>LN(Sheet1!G8)</f>
        <v>-3.0633067072041937</v>
      </c>
      <c r="H8">
        <f>LN(Sheet1!H8)</f>
        <v>-2.6905271816409684</v>
      </c>
      <c r="I8">
        <f>LN(Sheet1!I8)</f>
        <v>-2.510275291418341</v>
      </c>
      <c r="J8">
        <f>LN(Sheet1!J8)</f>
        <v>-2.7074604188545264</v>
      </c>
      <c r="K8">
        <f>LN(Sheet1!K8)</f>
        <v>-1.810932780907673</v>
      </c>
      <c r="L8">
        <f>LN(Sheet1!L8)</f>
        <v>-2.5046305873639465</v>
      </c>
      <c r="M8">
        <f>LN(Sheet1!M8)</f>
        <v>-2.2232560452179042</v>
      </c>
      <c r="N8">
        <f>LN(Sheet1!N8)</f>
        <v>-3.1055496880099964</v>
      </c>
      <c r="O8">
        <f>LN(Sheet1!O8)</f>
        <v>-3.085901875053549</v>
      </c>
      <c r="P8">
        <f>LN(Sheet1!P8)</f>
        <v>-2.9752006151852086</v>
      </c>
      <c r="Q8">
        <f>LN(Sheet1!Q8)</f>
        <v>-2.5617111114928512</v>
      </c>
      <c r="R8">
        <f>LN(Sheet1!R8)</f>
        <v>-2.6666056728012788</v>
      </c>
      <c r="S8">
        <f>LN(Sheet1!S8)</f>
        <v>-2.6086146559446548</v>
      </c>
    </row>
    <row r="9" spans="1:19" x14ac:dyDescent="0.25">
      <c r="A9">
        <f>LN(Sheet1!A9)</f>
        <v>7.3537223303996315</v>
      </c>
      <c r="B9">
        <f>LN(Sheet1!B9)</f>
        <v>-2.1380156011620017</v>
      </c>
      <c r="C9">
        <f>LN(Sheet1!C9)</f>
        <v>-2.4412594424863414</v>
      </c>
      <c r="D9">
        <f>LN(Sheet1!D9)</f>
        <v>-2.0160630540098761</v>
      </c>
      <c r="E9">
        <f>LN(Sheet1!E9)</f>
        <v>-2.6170634558855896</v>
      </c>
      <c r="F9">
        <f>LN(Sheet1!F9)</f>
        <v>-2.5696705595977463</v>
      </c>
      <c r="G9">
        <f>LN(Sheet1!G9)</f>
        <v>-2.754894253007413</v>
      </c>
      <c r="H9">
        <f>LN(Sheet1!H9)</f>
        <v>-2.2532482830450467</v>
      </c>
      <c r="I9">
        <f>LN(Sheet1!I9)</f>
        <v>-2.3859635794262566</v>
      </c>
      <c r="J9">
        <f>LN(Sheet1!J9)</f>
        <v>-2.4755856762561632</v>
      </c>
      <c r="K9">
        <f>LN(Sheet1!K9)</f>
        <v>-1.7445915081866485</v>
      </c>
      <c r="L9">
        <f>LN(Sheet1!L9)</f>
        <v>-2.3800114480858547</v>
      </c>
      <c r="M9">
        <f>LN(Sheet1!M9)</f>
        <v>-2.1120960465022387</v>
      </c>
      <c r="N9">
        <f>LN(Sheet1!N9)</f>
        <v>-2.7303559574984098</v>
      </c>
      <c r="O9">
        <f>LN(Sheet1!O9)</f>
        <v>-2.6339110978170623</v>
      </c>
      <c r="P9">
        <f>LN(Sheet1!P9)</f>
        <v>-2.6920691824740328</v>
      </c>
      <c r="Q9">
        <f>LN(Sheet1!Q9)</f>
        <v>-2.2299898785565935</v>
      </c>
      <c r="R9">
        <f>LN(Sheet1!R9)</f>
        <v>-2.2587969875633975</v>
      </c>
      <c r="S9">
        <f>LN(Sheet1!S9)</f>
        <v>-2.2377022772564503</v>
      </c>
    </row>
    <row r="10" spans="1:19" x14ac:dyDescent="0.25">
      <c r="A10">
        <f>LN(Sheet1!A10)</f>
        <v>6.6605751498396861</v>
      </c>
      <c r="B10">
        <f>LN(Sheet1!B10)</f>
        <v>-1.9758278766348305</v>
      </c>
      <c r="C10">
        <f>LN(Sheet1!C10)</f>
        <v>-2.3298616398404222</v>
      </c>
      <c r="D10">
        <f>LN(Sheet1!D10)</f>
        <v>-1.6826520382060068</v>
      </c>
      <c r="E10">
        <f>LN(Sheet1!E10)</f>
        <v>-2.31233627544625</v>
      </c>
      <c r="F10">
        <f>LN(Sheet1!F10)</f>
        <v>-2.2374744421145749</v>
      </c>
      <c r="G10">
        <f>LN(Sheet1!G10)</f>
        <v>-2.400933276951303</v>
      </c>
      <c r="H10">
        <f>LN(Sheet1!H10)</f>
        <v>-2.1282490272659285</v>
      </c>
      <c r="I10">
        <f>LN(Sheet1!I10)</f>
        <v>-1.8566300293812987</v>
      </c>
      <c r="J10">
        <f>LN(Sheet1!J10)</f>
        <v>-1.8273547498320546</v>
      </c>
      <c r="K10">
        <f>LN(Sheet1!K10)</f>
        <v>-1.6501173617381628</v>
      </c>
      <c r="L10">
        <f>LN(Sheet1!L10)</f>
        <v>-2.1937191084713485</v>
      </c>
      <c r="M10">
        <f>LN(Sheet1!M10)</f>
        <v>-1.5539407932975731</v>
      </c>
      <c r="N10">
        <f>LN(Sheet1!N10)</f>
        <v>-2.2855732022738442</v>
      </c>
      <c r="O10">
        <f>LN(Sheet1!O10)</f>
        <v>-2.2837213908987182</v>
      </c>
      <c r="P10">
        <f>LN(Sheet1!P10)</f>
        <v>-2.4073679411862439</v>
      </c>
      <c r="Q10">
        <f>LN(Sheet1!Q10)</f>
        <v>-1.9391824785476961</v>
      </c>
      <c r="R10">
        <f>LN(Sheet1!R10)</f>
        <v>-2.1184106605913673</v>
      </c>
      <c r="S10">
        <f>LN(Sheet1!S10)</f>
        <v>-2.0617471300541865</v>
      </c>
    </row>
    <row r="11" spans="1:19" x14ac:dyDescent="0.25">
      <c r="A11">
        <f>LN(Sheet1!A11)</f>
        <v>5.9661467391236922</v>
      </c>
      <c r="B11">
        <f>LN(Sheet1!B11)</f>
        <v>-1.6480414818369957</v>
      </c>
      <c r="C11">
        <f>LN(Sheet1!C11)</f>
        <v>-1.8611866591670445</v>
      </c>
      <c r="D11">
        <f>LN(Sheet1!D11)</f>
        <v>-1.4106062286219083</v>
      </c>
      <c r="E11">
        <f>LN(Sheet1!E11)</f>
        <v>-1.9394176152839715</v>
      </c>
      <c r="F11">
        <f>LN(Sheet1!F11)</f>
        <v>-1.8666779017750705</v>
      </c>
      <c r="G11">
        <f>LN(Sheet1!G11)</f>
        <v>-1.9059832805211951</v>
      </c>
      <c r="H11">
        <f>LN(Sheet1!H11)</f>
        <v>-1.6773690649801081</v>
      </c>
      <c r="I11">
        <f>LN(Sheet1!I11)</f>
        <v>-1.5560230275941489</v>
      </c>
      <c r="J11">
        <f>LN(Sheet1!J11)</f>
        <v>-1.5485653343066856</v>
      </c>
      <c r="K11">
        <f>LN(Sheet1!K11)</f>
        <v>-1.4857671275165885</v>
      </c>
      <c r="L11">
        <f>LN(Sheet1!L11)</f>
        <v>-1.797962628651955</v>
      </c>
      <c r="M11">
        <f>LN(Sheet1!M11)</f>
        <v>-1.5265869097816929</v>
      </c>
      <c r="N11">
        <f>LN(Sheet1!N11)</f>
        <v>-2.128209584869734</v>
      </c>
      <c r="O11">
        <f>LN(Sheet1!O11)</f>
        <v>-2.0188648729269265</v>
      </c>
      <c r="P11">
        <f>LN(Sheet1!P11)</f>
        <v>-2.005333888316307</v>
      </c>
      <c r="Q11">
        <f>LN(Sheet1!Q11)</f>
        <v>-1.6167824881899167</v>
      </c>
      <c r="R11">
        <f>LN(Sheet1!R11)</f>
        <v>-1.6335019835141316</v>
      </c>
      <c r="S11">
        <f>LN(Sheet1!S11)</f>
        <v>-1.6567383611932114</v>
      </c>
    </row>
    <row r="12" spans="1:19" x14ac:dyDescent="0.25">
      <c r="A12">
        <f>LN(Sheet1!A12)</f>
        <v>5.2729995585637468</v>
      </c>
      <c r="B12">
        <f>LN(Sheet1!B12)</f>
        <v>-1.229772903702657</v>
      </c>
      <c r="C12">
        <f>LN(Sheet1!C12)</f>
        <v>-1.6895675120613787</v>
      </c>
      <c r="D12">
        <f>LN(Sheet1!D12)</f>
        <v>-1.1294698218479811</v>
      </c>
      <c r="E12">
        <f>LN(Sheet1!E12)</f>
        <v>-1.6757150983126647</v>
      </c>
      <c r="F12">
        <f>LN(Sheet1!F12)</f>
        <v>-1.6823002256224751</v>
      </c>
      <c r="G12">
        <f>LN(Sheet1!G12)</f>
        <v>-1.5685171690422244</v>
      </c>
      <c r="H12">
        <f>LN(Sheet1!H12)</f>
        <v>-1.3086189288541705</v>
      </c>
      <c r="I12">
        <f>LN(Sheet1!I12)</f>
        <v>-1.0971355513647676</v>
      </c>
      <c r="J12">
        <f>LN(Sheet1!J12)</f>
        <v>-1.2097700472479478</v>
      </c>
      <c r="K12">
        <f>LN(Sheet1!K12)</f>
        <v>-1.1962854138456283</v>
      </c>
      <c r="L12">
        <f>LN(Sheet1!L12)</f>
        <v>-1.5218948329996027</v>
      </c>
      <c r="M12">
        <f>LN(Sheet1!M12)</f>
        <v>-1.2412802792747148</v>
      </c>
      <c r="N12">
        <f>LN(Sheet1!N12)</f>
        <v>-1.766477776009816</v>
      </c>
      <c r="O12">
        <f>LN(Sheet1!O12)</f>
        <v>-1.666686320591795</v>
      </c>
      <c r="P12">
        <f>LN(Sheet1!P12)</f>
        <v>-1.6548346798143079</v>
      </c>
      <c r="Q12">
        <f>LN(Sheet1!Q12)</f>
        <v>-1.3053794352303345</v>
      </c>
      <c r="R12">
        <f>LN(Sheet1!R12)</f>
        <v>-1.2100628245727638</v>
      </c>
      <c r="S12">
        <f>LN(Sheet1!S12)</f>
        <v>-1.2403249982392557</v>
      </c>
    </row>
    <row r="13" spans="1:19" x14ac:dyDescent="0.25">
      <c r="A13">
        <f>LN(Sheet1!A13)</f>
        <v>4.5849674786705723</v>
      </c>
      <c r="B13">
        <f>LN(Sheet1!B13)</f>
        <v>-0.97649656733210977</v>
      </c>
      <c r="C13">
        <f>LN(Sheet1!C13)</f>
        <v>-1.2837120995493627</v>
      </c>
      <c r="D13">
        <f>LN(Sheet1!D13)</f>
        <v>-0.77685597556361752</v>
      </c>
      <c r="E13">
        <f>LN(Sheet1!E13)</f>
        <v>-1.420841524471768</v>
      </c>
      <c r="F13">
        <f>LN(Sheet1!F13)</f>
        <v>-1.2592538110874938</v>
      </c>
      <c r="G13">
        <f>LN(Sheet1!G13)</f>
        <v>-1.2585562672565633</v>
      </c>
      <c r="H13">
        <f>LN(Sheet1!H13)</f>
        <v>-0.93192688364888221</v>
      </c>
      <c r="I13">
        <f>LN(Sheet1!I13)</f>
        <v>-0.86021327492013255</v>
      </c>
      <c r="J13">
        <f>LN(Sheet1!J13)</f>
        <v>-0.84877049662111792</v>
      </c>
      <c r="K13">
        <f>LN(Sheet1!K13)</f>
        <v>-0.98720434538381963</v>
      </c>
      <c r="L13">
        <f>LN(Sheet1!L13)</f>
        <v>-1.029253863236425</v>
      </c>
      <c r="M13">
        <f>LN(Sheet1!M13)</f>
        <v>-0.86871465440800599</v>
      </c>
      <c r="N13">
        <f>LN(Sheet1!N13)</f>
        <v>-1.3142182909698037</v>
      </c>
      <c r="O13">
        <f>LN(Sheet1!O13)</f>
        <v>-1.3381575557188756</v>
      </c>
      <c r="P13">
        <f>LN(Sheet1!P13)</f>
        <v>-1.3281395795525592</v>
      </c>
      <c r="Q13">
        <f>LN(Sheet1!Q13)</f>
        <v>-0.96965336554815096</v>
      </c>
      <c r="R13">
        <f>LN(Sheet1!R13)</f>
        <v>-0.94489609535595542</v>
      </c>
      <c r="S13">
        <f>LN(Sheet1!S13)</f>
        <v>-0.94946323981217418</v>
      </c>
    </row>
    <row r="14" spans="1:19" x14ac:dyDescent="0.25">
      <c r="A14">
        <f>LN(Sheet1!A14)</f>
        <v>3.8918202981106265</v>
      </c>
      <c r="B14">
        <f>LN(Sheet1!B14)</f>
        <v>-0.66747867710057385</v>
      </c>
      <c r="C14">
        <f>LN(Sheet1!C14)</f>
        <v>-0.83342114718922355</v>
      </c>
      <c r="D14">
        <f>LN(Sheet1!D14)</f>
        <v>-0.57473947562042194</v>
      </c>
      <c r="E14">
        <f>LN(Sheet1!E14)</f>
        <v>-0.94943825755407518</v>
      </c>
      <c r="F14">
        <f>LN(Sheet1!F14)</f>
        <v>-0.91223500911434519</v>
      </c>
      <c r="G14">
        <f>LN(Sheet1!G14)</f>
        <v>-0.94169030731431991</v>
      </c>
      <c r="H14">
        <f>LN(Sheet1!H14)</f>
        <v>-0.66023239938177813</v>
      </c>
      <c r="I14">
        <f>LN(Sheet1!I14)</f>
        <v>-0.6035277739482201</v>
      </c>
      <c r="J14">
        <f>LN(Sheet1!J14)</f>
        <v>-0.58009257882209075</v>
      </c>
      <c r="K14">
        <f>LN(Sheet1!K14)</f>
        <v>-0.75424238333224858</v>
      </c>
      <c r="L14">
        <f>LN(Sheet1!L14)</f>
        <v>-0.82990547960677397</v>
      </c>
      <c r="M14">
        <f>LN(Sheet1!M14)</f>
        <v>-0.76530095078951577</v>
      </c>
      <c r="N14">
        <f>LN(Sheet1!N14)</f>
        <v>-1.034217530096833</v>
      </c>
      <c r="O14">
        <f>LN(Sheet1!O14)</f>
        <v>-0.96291439547747903</v>
      </c>
      <c r="P14">
        <f>LN(Sheet1!P14)</f>
        <v>-1.0085856234983788</v>
      </c>
      <c r="Q14">
        <f>LN(Sheet1!Q14)</f>
        <v>-0.64968551310455291</v>
      </c>
      <c r="R14">
        <f>LN(Sheet1!R14)</f>
        <v>-0.64063736284196537</v>
      </c>
      <c r="S14">
        <f>LN(Sheet1!S14)</f>
        <v>-0.5904053772013339</v>
      </c>
    </row>
    <row r="15" spans="1:19" x14ac:dyDescent="0.25">
      <c r="A15">
        <f>LN(Sheet1!A15)</f>
        <v>3.2188758248682006</v>
      </c>
      <c r="B15">
        <f>LN(Sheet1!B15)</f>
        <v>-0.45121679598150716</v>
      </c>
      <c r="C15">
        <f>LN(Sheet1!C15)</f>
        <v>-0.60593113293264667</v>
      </c>
      <c r="D15">
        <f>LN(Sheet1!D15)</f>
        <v>-0.41177926257563408</v>
      </c>
      <c r="E15">
        <f>LN(Sheet1!E15)</f>
        <v>-0.74764023965639237</v>
      </c>
      <c r="F15">
        <f>LN(Sheet1!F15)</f>
        <v>-0.62656025363661028</v>
      </c>
      <c r="G15">
        <f>LN(Sheet1!G15)</f>
        <v>-0.59546348113350933</v>
      </c>
      <c r="H15">
        <f>LN(Sheet1!H15)</f>
        <v>-0.37370001285326282</v>
      </c>
      <c r="I15">
        <f>LN(Sheet1!I15)</f>
        <v>-0.31412694852065531</v>
      </c>
      <c r="J15">
        <f>LN(Sheet1!J15)</f>
        <v>-0.30997909220174891</v>
      </c>
      <c r="K15">
        <f>LN(Sheet1!K15)</f>
        <v>-0.47462017033801884</v>
      </c>
      <c r="L15">
        <f>LN(Sheet1!L15)</f>
        <v>-0.53359934800674846</v>
      </c>
      <c r="M15">
        <f>LN(Sheet1!M15)</f>
        <v>-0.50638593911835261</v>
      </c>
      <c r="N15">
        <f>LN(Sheet1!N15)</f>
        <v>-0.66014987156780047</v>
      </c>
      <c r="O15">
        <f>LN(Sheet1!O15)</f>
        <v>-0.64770488447104102</v>
      </c>
      <c r="P15">
        <f>LN(Sheet1!P15)</f>
        <v>-0.66040716917619902</v>
      </c>
      <c r="Q15">
        <f>LN(Sheet1!Q15)</f>
        <v>-0.35008303981309219</v>
      </c>
      <c r="R15">
        <f>LN(Sheet1!R15)</f>
        <v>-0.32301531034484476</v>
      </c>
      <c r="S15">
        <f>LN(Sheet1!S15)</f>
        <v>-0.33670497892970752</v>
      </c>
    </row>
    <row r="16" spans="1:19" x14ac:dyDescent="0.25">
      <c r="A16">
        <f>LN(Sheet1!A16)</f>
        <v>2.4849066497880004</v>
      </c>
      <c r="B16">
        <f>LN(Sheet1!B16)</f>
        <v>-0.36128478270511072</v>
      </c>
      <c r="C16">
        <f>LN(Sheet1!C16)</f>
        <v>-0.39006840029299178</v>
      </c>
      <c r="D16">
        <f>LN(Sheet1!D16)</f>
        <v>-0.18521260391913474</v>
      </c>
      <c r="E16">
        <f>LN(Sheet1!E16)</f>
        <v>-0.32800910542243839</v>
      </c>
      <c r="F16">
        <f>LN(Sheet1!F16)</f>
        <v>-0.27991516820668888</v>
      </c>
      <c r="G16">
        <f>LN(Sheet1!G16)</f>
        <v>-0.29993371960452714</v>
      </c>
      <c r="H16">
        <f>LN(Sheet1!H16)</f>
        <v>-1.934438968114462E-2</v>
      </c>
      <c r="I16">
        <f>LN(Sheet1!I16)</f>
        <v>7.5869533238114295E-2</v>
      </c>
      <c r="J16">
        <f>LN(Sheet1!J16)</f>
        <v>2.2650814812794923E-2</v>
      </c>
      <c r="K16">
        <f>LN(Sheet1!K16)</f>
        <v>-0.27584091295345975</v>
      </c>
      <c r="L16">
        <f>LN(Sheet1!L16)</f>
        <v>-0.30272411532156734</v>
      </c>
      <c r="M16">
        <f>LN(Sheet1!M16)</f>
        <v>-0.32548589152607771</v>
      </c>
      <c r="N16">
        <f>LN(Sheet1!N16)</f>
        <v>-0.3102790317639027</v>
      </c>
      <c r="O16">
        <f>LN(Sheet1!O16)</f>
        <v>-0.32611117844821769</v>
      </c>
      <c r="P16">
        <f>LN(Sheet1!P16)</f>
        <v>-0.33290799062820658</v>
      </c>
      <c r="Q16">
        <f>LN(Sheet1!Q16)</f>
        <v>-4.4200490839853605E-2</v>
      </c>
      <c r="R16">
        <f>LN(Sheet1!R16)</f>
        <v>-4.5915373333869462E-2</v>
      </c>
      <c r="S16">
        <f>LN(Sheet1!S16)</f>
        <v>-3.9806062483098356E-2</v>
      </c>
    </row>
    <row r="18" spans="2:21" x14ac:dyDescent="0.25">
      <c r="B18">
        <f t="array" ref="B18:B21">LINEST(B5:B16,$A5:$A16,1,1)</f>
        <v>-0.40219662899073189</v>
      </c>
      <c r="C18">
        <f t="array" ref="C18:C21">LINEST(C5:C16,$A5:$A16,1,1)</f>
        <v>-0.40824605790451635</v>
      </c>
      <c r="D18">
        <f t="array" ref="D18:D21">LINEST(D5:D16,$A5:$A16,1,1)</f>
        <v>-0.39313617892876795</v>
      </c>
      <c r="E18">
        <f t="array" ref="E18:E21">LINEST(E5:E16,$A5:$A16,1,1)</f>
        <v>-0.45736442198602961</v>
      </c>
      <c r="F18">
        <f t="array" ref="F18:F21">LINEST(F5:F16,$A5:$A16,1,1)</f>
        <v>-0.4782994275743413</v>
      </c>
      <c r="G18">
        <f t="array" ref="G18:G21">LINEST(G5:G16,$A5:$A16,1,1)</f>
        <v>-0.49498789244909858</v>
      </c>
      <c r="H18">
        <f t="array" ref="H18:H21">LINEST(H5:H16,$A5:$A16,1,1)</f>
        <v>-0.49499128749269844</v>
      </c>
      <c r="I18">
        <f t="array" ref="I18:I21">LINEST(I5:I16,$A5:$A16,1,1)</f>
        <v>-0.48892667473493717</v>
      </c>
      <c r="J18">
        <f t="array" ref="J18:J21">LINEST(J5:J16,$A5:$A16,1,1)</f>
        <v>-0.48687534847126446</v>
      </c>
      <c r="K18">
        <f t="array" ref="K18:K21">LINEST(K5:K16,$A5:$A16,1,1)</f>
        <v>-0.22159203674452935</v>
      </c>
      <c r="L18">
        <f t="array" ref="L18:L21">LINEST(L5:L16,$A5:$A16,1,1)</f>
        <v>-0.38372769025255432</v>
      </c>
      <c r="M18">
        <f t="array" ref="M18:M21">LINEST(M5:M16,$A5:$A16,1,1)</f>
        <v>-0.32090046399282746</v>
      </c>
      <c r="N18">
        <f t="array" ref="N18:N21">LINEST(N5:N16,$A5:$A16,1,1)</f>
        <v>-0.49013284614872316</v>
      </c>
      <c r="O18">
        <f t="array" ref="O18:O21">LINEST(O5:O16,$A5:$A16,1,1)</f>
        <v>-0.48580812611661961</v>
      </c>
      <c r="P18">
        <f t="array" ref="P18:P21">LINEST(P5:P16,$A5:$A16,1,1)</f>
        <v>-0.47160113582389379</v>
      </c>
      <c r="Q18">
        <f t="array" ref="Q18:Q21">LINEST(Q5:Q16,$A5:$A16,1,1)</f>
        <v>-0.47164638732752423</v>
      </c>
      <c r="R18">
        <f t="array" ref="R18:R21">LINEST(R5:R16,$A5:$A16,1,1)</f>
        <v>-0.48398205948196077</v>
      </c>
      <c r="S18">
        <f t="array" ref="S18:S21">LINEST(S5:S16,$A5:$A16,1,1)</f>
        <v>-0.4856222394158965</v>
      </c>
      <c r="U18">
        <f>AVERAGE(E18:J18,N18:S18)</f>
        <v>-0.482519820585249</v>
      </c>
    </row>
    <row r="19" spans="2:21" x14ac:dyDescent="0.25">
      <c r="B19">
        <v>2.1025473941679518E-2</v>
      </c>
      <c r="C19">
        <v>2.2703095271489844E-2</v>
      </c>
      <c r="D19">
        <v>1.442849844318708E-2</v>
      </c>
      <c r="E19">
        <v>9.881228181175478E-3</v>
      </c>
      <c r="F19">
        <v>9.8197016326259674E-3</v>
      </c>
      <c r="G19">
        <v>1.083570814236612E-2</v>
      </c>
      <c r="H19">
        <v>1.0649917704539835E-2</v>
      </c>
      <c r="I19">
        <v>1.0255619908967189E-2</v>
      </c>
      <c r="J19">
        <v>1.3709972127347612E-2</v>
      </c>
      <c r="K19">
        <v>2.2695494518214704E-2</v>
      </c>
      <c r="L19">
        <v>1.6191483112146146E-2</v>
      </c>
      <c r="M19">
        <v>1.5118760432138898E-2</v>
      </c>
      <c r="N19">
        <v>7.924565931383706E-3</v>
      </c>
      <c r="O19">
        <v>4.2884683872403857E-3</v>
      </c>
      <c r="P19">
        <v>5.17147019085408E-3</v>
      </c>
      <c r="Q19">
        <v>4.6451283281364036E-3</v>
      </c>
      <c r="R19">
        <v>7.8150895805871139E-3</v>
      </c>
      <c r="S19">
        <v>8.830823036114958E-3</v>
      </c>
      <c r="U19">
        <f>AVERAGE(E19:J19,N19:S19)</f>
        <v>8.6523077626115708E-3</v>
      </c>
    </row>
    <row r="20" spans="2:21" x14ac:dyDescent="0.25">
      <c r="B20">
        <v>0.97339854279443316</v>
      </c>
      <c r="C20">
        <v>0.97000156632859103</v>
      </c>
      <c r="D20">
        <v>0.98670937199366771</v>
      </c>
      <c r="E20">
        <v>0.99535404833255103</v>
      </c>
      <c r="F20">
        <v>0.99580269855425674</v>
      </c>
      <c r="G20">
        <v>0.99523075936290106</v>
      </c>
      <c r="H20">
        <v>0.9953922210495717</v>
      </c>
      <c r="I20">
        <v>0.99561943895434946</v>
      </c>
      <c r="J20">
        <v>0.99213303024531474</v>
      </c>
      <c r="K20">
        <v>0.90506016904927544</v>
      </c>
      <c r="L20">
        <v>0.98250706567637347</v>
      </c>
      <c r="M20">
        <v>0.97828513493038871</v>
      </c>
      <c r="N20">
        <v>0.99739270879379405</v>
      </c>
      <c r="O20">
        <v>0.99922136022414065</v>
      </c>
      <c r="P20">
        <v>0.99879896282719571</v>
      </c>
      <c r="Q20">
        <v>0.99903096077673925</v>
      </c>
      <c r="R20">
        <v>0.99739937050238492</v>
      </c>
      <c r="S20">
        <v>0.99670411930797054</v>
      </c>
    </row>
    <row r="21" spans="2:21" x14ac:dyDescent="0.25">
      <c r="B21">
        <v>365.91925595366627</v>
      </c>
      <c r="C21">
        <v>323.35073789305358</v>
      </c>
      <c r="D21">
        <v>742.40989328988212</v>
      </c>
      <c r="E21">
        <v>2142.4115435946601</v>
      </c>
      <c r="F21">
        <v>2372.4831571584082</v>
      </c>
      <c r="G21">
        <v>2086.7698551866329</v>
      </c>
      <c r="H21">
        <v>2160.2429972406562</v>
      </c>
      <c r="I21">
        <v>2272.8126113957687</v>
      </c>
      <c r="J21">
        <v>1261.1374661182981</v>
      </c>
      <c r="K21">
        <v>95.329869453740457</v>
      </c>
      <c r="L21">
        <v>561.65938058166068</v>
      </c>
      <c r="M21">
        <v>450.51402888956511</v>
      </c>
      <c r="N21">
        <v>3825.3982003227438</v>
      </c>
      <c r="O21">
        <v>12832.909275940792</v>
      </c>
      <c r="P21">
        <v>8316.1369643129892</v>
      </c>
      <c r="Q21">
        <v>10309.499727112128</v>
      </c>
      <c r="R21">
        <v>3835.2228620687924</v>
      </c>
      <c r="S21">
        <v>3024.0904099421286</v>
      </c>
    </row>
  </sheetData>
  <conditionalFormatting sqref="B20:S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</dc:creator>
  <cp:lastModifiedBy>Martí</cp:lastModifiedBy>
  <dcterms:created xsi:type="dcterms:W3CDTF">2020-01-10T12:28:39Z</dcterms:created>
  <dcterms:modified xsi:type="dcterms:W3CDTF">2020-01-13T20:10:55Z</dcterms:modified>
</cp:coreProperties>
</file>