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Z:\Especiales\Documentacion\Robotica\Envio Reporte Ventas\Maestra\Formatos\"/>
    </mc:Choice>
  </mc:AlternateContent>
  <xr:revisionPtr revIDLastSave="0" documentId="13_ncr:1_{53EED971-D69C-413F-8073-A2A91C631D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rmulario" sheetId="3" r:id="rId1"/>
    <sheet name="Base de Datos Marcas - Envigado" sheetId="2" state="hidden" r:id="rId2"/>
  </sheets>
  <definedNames>
    <definedName name="ListaFiltrada">'Base de Datos Marcas - Envigado'!$K$2:INDEX('Base de Datos Marcas - Envigado'!$K$2:$K$500,SUMPRODUCT(('Base de Datos Marcas - Envigado'!$K$2:$K$500&lt;&gt;"")*1))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63" i="2" l="1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K263" i="2" a="1"/>
  <c r="K263" i="2"/>
  <c r="K264" i="2" a="1"/>
  <c r="K264" i="2"/>
  <c r="K265" i="2" a="1"/>
  <c r="K265" i="2"/>
  <c r="K266" i="2" a="1"/>
  <c r="K266" i="2"/>
  <c r="K267" i="2" a="1"/>
  <c r="K267" i="2"/>
  <c r="K268" i="2" a="1"/>
  <c r="K268" i="2"/>
  <c r="K269" i="2" a="1"/>
  <c r="K269" i="2"/>
  <c r="K270" i="2" a="1"/>
  <c r="K270" i="2"/>
  <c r="K271" i="2" a="1"/>
  <c r="K271" i="2"/>
  <c r="K272" i="2" a="1"/>
  <c r="K272" i="2"/>
  <c r="K273" i="2" a="1"/>
  <c r="K273" i="2"/>
  <c r="K274" i="2" a="1"/>
  <c r="K274" i="2"/>
  <c r="K275" i="2" a="1"/>
  <c r="K275" i="2"/>
  <c r="K276" i="2" a="1"/>
  <c r="K276" i="2"/>
  <c r="K277" i="2" a="1"/>
  <c r="K277" i="2"/>
  <c r="K278" i="2" a="1"/>
  <c r="K278" i="2"/>
  <c r="K279" i="2" a="1"/>
  <c r="K279" i="2"/>
  <c r="K280" i="2" a="1"/>
  <c r="K280" i="2"/>
  <c r="K281" i="2" a="1"/>
  <c r="K281" i="2"/>
  <c r="K282" i="2" a="1"/>
  <c r="K282" i="2"/>
  <c r="K283" i="2" a="1"/>
  <c r="K283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K2" i="2"/>
  <c r="E45" i="3"/>
  <c r="C45" i="3"/>
  <c r="H16" i="2"/>
  <c r="H18" i="2" s="1"/>
  <c r="K3" i="2" a="1"/>
  <c r="K3" i="2"/>
  <c r="K4" i="2" a="1"/>
  <c r="K4" i="2"/>
  <c r="K5" i="2" a="1"/>
  <c r="K5" i="2"/>
  <c r="K6" i="2" a="1"/>
  <c r="K6" i="2"/>
  <c r="K7" i="2" a="1"/>
  <c r="K7" i="2"/>
  <c r="K8" i="2" a="1"/>
  <c r="K8" i="2"/>
  <c r="K9" i="2" a="1"/>
  <c r="K9" i="2"/>
  <c r="K10" i="2" a="1"/>
  <c r="K10" i="2"/>
  <c r="K11" i="2" a="1"/>
  <c r="K11" i="2"/>
  <c r="K12" i="2" a="1"/>
  <c r="K12" i="2"/>
  <c r="K13" i="2" a="1"/>
  <c r="K13" i="2"/>
  <c r="K14" i="2" a="1"/>
  <c r="K14" i="2"/>
  <c r="K15" i="2" a="1"/>
  <c r="K15" i="2"/>
  <c r="K16" i="2" a="1"/>
  <c r="K16" i="2"/>
  <c r="K17" i="2" a="1"/>
  <c r="K17" i="2"/>
  <c r="K18" i="2" a="1"/>
  <c r="K18" i="2"/>
  <c r="K19" i="2" a="1"/>
  <c r="K19" i="2"/>
  <c r="K20" i="2" a="1"/>
  <c r="K20" i="2"/>
  <c r="K21" i="2" a="1"/>
  <c r="K21" i="2"/>
  <c r="K22" i="2" a="1"/>
  <c r="K22" i="2"/>
  <c r="K23" i="2" a="1"/>
  <c r="K23" i="2"/>
  <c r="K24" i="2" a="1"/>
  <c r="K24" i="2"/>
  <c r="K25" i="2" a="1"/>
  <c r="K25" i="2"/>
  <c r="K26" i="2" a="1"/>
  <c r="K26" i="2"/>
  <c r="K27" i="2" a="1"/>
  <c r="K27" i="2"/>
  <c r="K28" i="2" a="1"/>
  <c r="K28" i="2"/>
  <c r="K29" i="2" a="1"/>
  <c r="K29" i="2"/>
  <c r="K30" i="2" a="1"/>
  <c r="K30" i="2"/>
  <c r="K31" i="2" a="1"/>
  <c r="K31" i="2"/>
  <c r="K32" i="2" a="1"/>
  <c r="K32" i="2"/>
  <c r="K33" i="2" a="1"/>
  <c r="K33" i="2"/>
  <c r="K34" i="2" a="1"/>
  <c r="K34" i="2"/>
  <c r="K35" i="2" a="1"/>
  <c r="K35" i="2"/>
  <c r="K36" i="2" a="1"/>
  <c r="K36" i="2"/>
  <c r="K37" i="2" a="1"/>
  <c r="K37" i="2"/>
  <c r="K38" i="2" a="1"/>
  <c r="K38" i="2"/>
  <c r="K39" i="2" a="1"/>
  <c r="K39" i="2"/>
  <c r="K40" i="2" a="1"/>
  <c r="K40" i="2"/>
  <c r="K41" i="2" a="1"/>
  <c r="K41" i="2"/>
  <c r="K42" i="2" a="1"/>
  <c r="K42" i="2"/>
  <c r="K43" i="2" a="1"/>
  <c r="K43" i="2"/>
  <c r="K44" i="2" a="1"/>
  <c r="K44" i="2"/>
  <c r="K45" i="2" a="1"/>
  <c r="K45" i="2"/>
  <c r="K46" i="2" a="1"/>
  <c r="K46" i="2"/>
  <c r="K47" i="2" a="1"/>
  <c r="K47" i="2"/>
  <c r="K48" i="2" a="1"/>
  <c r="K48" i="2"/>
  <c r="K49" i="2" a="1"/>
  <c r="K49" i="2"/>
  <c r="K50" i="2" a="1"/>
  <c r="K50" i="2"/>
  <c r="K51" i="2" a="1"/>
  <c r="K51" i="2"/>
  <c r="K52" i="2" a="1"/>
  <c r="K52" i="2"/>
  <c r="K53" i="2" a="1"/>
  <c r="K53" i="2"/>
  <c r="K54" i="2" a="1"/>
  <c r="K54" i="2"/>
  <c r="K55" i="2" a="1"/>
  <c r="K55" i="2"/>
  <c r="K56" i="2" a="1"/>
  <c r="K56" i="2"/>
  <c r="K57" i="2" a="1"/>
  <c r="K57" i="2"/>
  <c r="K58" i="2" a="1"/>
  <c r="K58" i="2"/>
  <c r="K59" i="2" a="1"/>
  <c r="K59" i="2"/>
  <c r="K60" i="2" a="1"/>
  <c r="K60" i="2"/>
  <c r="K61" i="2" a="1"/>
  <c r="K61" i="2"/>
  <c r="K62" i="2" a="1"/>
  <c r="K62" i="2"/>
  <c r="K63" i="2" a="1"/>
  <c r="K63" i="2"/>
  <c r="K64" i="2" a="1"/>
  <c r="K64" i="2"/>
  <c r="K65" i="2" a="1"/>
  <c r="K65" i="2"/>
  <c r="K66" i="2" a="1"/>
  <c r="K66" i="2"/>
  <c r="K67" i="2" a="1"/>
  <c r="K67" i="2"/>
  <c r="K68" i="2" a="1"/>
  <c r="K68" i="2"/>
  <c r="K69" i="2" a="1"/>
  <c r="K69" i="2"/>
  <c r="K70" i="2" a="1"/>
  <c r="K70" i="2"/>
  <c r="K71" i="2" a="1"/>
  <c r="K71" i="2"/>
  <c r="K72" i="2" a="1"/>
  <c r="K72" i="2"/>
  <c r="K73" i="2" a="1"/>
  <c r="K73" i="2"/>
  <c r="K74" i="2" a="1"/>
  <c r="K74" i="2"/>
  <c r="K75" i="2" a="1"/>
  <c r="K75" i="2"/>
  <c r="K76" i="2" a="1"/>
  <c r="K76" i="2"/>
  <c r="K77" i="2" a="1"/>
  <c r="K77" i="2"/>
  <c r="K78" i="2" a="1"/>
  <c r="K78" i="2"/>
  <c r="K79" i="2" a="1"/>
  <c r="K79" i="2"/>
  <c r="K80" i="2" a="1"/>
  <c r="K80" i="2"/>
  <c r="K81" i="2" a="1"/>
  <c r="K81" i="2"/>
  <c r="K82" i="2" a="1"/>
  <c r="K82" i="2"/>
  <c r="K83" i="2" a="1"/>
  <c r="K83" i="2"/>
  <c r="K84" i="2" a="1"/>
  <c r="K84" i="2"/>
  <c r="K85" i="2" a="1"/>
  <c r="K85" i="2"/>
  <c r="K86" i="2" a="1"/>
  <c r="K86" i="2"/>
  <c r="K87" i="2" a="1"/>
  <c r="K87" i="2"/>
  <c r="K88" i="2" a="1"/>
  <c r="K88" i="2"/>
  <c r="K89" i="2" a="1"/>
  <c r="K89" i="2"/>
  <c r="K90" i="2" a="1"/>
  <c r="K90" i="2"/>
  <c r="K91" i="2" a="1"/>
  <c r="K91" i="2"/>
  <c r="K92" i="2" a="1"/>
  <c r="K92" i="2"/>
  <c r="K93" i="2" a="1"/>
  <c r="K93" i="2"/>
  <c r="K94" i="2" a="1"/>
  <c r="K94" i="2"/>
  <c r="K95" i="2" a="1"/>
  <c r="K95" i="2"/>
  <c r="K96" i="2" a="1"/>
  <c r="K96" i="2"/>
  <c r="K97" i="2" a="1"/>
  <c r="K97" i="2"/>
  <c r="K98" i="2" a="1"/>
  <c r="K98" i="2"/>
  <c r="K99" i="2" a="1"/>
  <c r="K99" i="2"/>
  <c r="K100" i="2" a="1"/>
  <c r="K100" i="2"/>
  <c r="K101" i="2" a="1"/>
  <c r="K101" i="2"/>
  <c r="K102" i="2" a="1"/>
  <c r="K102" i="2"/>
  <c r="K103" i="2" a="1"/>
  <c r="K103" i="2"/>
  <c r="K104" i="2" a="1"/>
  <c r="K104" i="2"/>
  <c r="K105" i="2" a="1"/>
  <c r="K105" i="2"/>
  <c r="K106" i="2" a="1"/>
  <c r="K106" i="2"/>
  <c r="K107" i="2" a="1"/>
  <c r="K107" i="2"/>
  <c r="K108" i="2" a="1"/>
  <c r="K108" i="2"/>
  <c r="K109" i="2" a="1"/>
  <c r="K109" i="2"/>
  <c r="K110" i="2" a="1"/>
  <c r="K110" i="2"/>
  <c r="K111" i="2" a="1"/>
  <c r="K111" i="2"/>
  <c r="K112" i="2" a="1"/>
  <c r="K112" i="2"/>
  <c r="K113" i="2" a="1"/>
  <c r="K113" i="2"/>
  <c r="K114" i="2" a="1"/>
  <c r="K114" i="2"/>
  <c r="K115" i="2" a="1"/>
  <c r="K115" i="2"/>
  <c r="K116" i="2" a="1"/>
  <c r="K116" i="2"/>
  <c r="K117" i="2" a="1"/>
  <c r="K117" i="2"/>
  <c r="K118" i="2" a="1"/>
  <c r="K118" i="2"/>
  <c r="K119" i="2" a="1"/>
  <c r="K119" i="2"/>
  <c r="K120" i="2" a="1"/>
  <c r="K120" i="2"/>
  <c r="K121" i="2" a="1"/>
  <c r="K121" i="2"/>
  <c r="K122" i="2" a="1"/>
  <c r="K122" i="2"/>
  <c r="K123" i="2" a="1"/>
  <c r="K123" i="2"/>
  <c r="K124" i="2" a="1"/>
  <c r="K124" i="2"/>
  <c r="K125" i="2" a="1"/>
  <c r="K125" i="2"/>
  <c r="K126" i="2" a="1"/>
  <c r="K126" i="2"/>
  <c r="K127" i="2" a="1"/>
  <c r="K127" i="2"/>
  <c r="K128" i="2" a="1"/>
  <c r="K128" i="2"/>
  <c r="K129" i="2" a="1"/>
  <c r="K129" i="2"/>
  <c r="K130" i="2" a="1"/>
  <c r="K130" i="2"/>
  <c r="K131" i="2" a="1"/>
  <c r="K131" i="2"/>
  <c r="K132" i="2" a="1"/>
  <c r="K132" i="2"/>
  <c r="K133" i="2" a="1"/>
  <c r="K133" i="2"/>
  <c r="K134" i="2" a="1"/>
  <c r="K134" i="2"/>
  <c r="K135" i="2" a="1"/>
  <c r="K135" i="2"/>
  <c r="K136" i="2" a="1"/>
  <c r="K136" i="2"/>
  <c r="K137" i="2" a="1"/>
  <c r="K137" i="2"/>
  <c r="K138" i="2" a="1"/>
  <c r="K138" i="2"/>
  <c r="K139" i="2" a="1"/>
  <c r="K139" i="2"/>
  <c r="K140" i="2" a="1"/>
  <c r="K140" i="2"/>
  <c r="K141" i="2" a="1"/>
  <c r="K141" i="2"/>
  <c r="K142" i="2" a="1"/>
  <c r="K142" i="2"/>
  <c r="K143" i="2" a="1"/>
  <c r="K143" i="2"/>
  <c r="K144" i="2" a="1"/>
  <c r="K144" i="2"/>
  <c r="K145" i="2" a="1"/>
  <c r="K145" i="2"/>
  <c r="K146" i="2" a="1"/>
  <c r="K146" i="2"/>
  <c r="K147" i="2" a="1"/>
  <c r="K147" i="2"/>
  <c r="K148" i="2" a="1"/>
  <c r="K148" i="2"/>
  <c r="K149" i="2" a="1"/>
  <c r="K149" i="2"/>
  <c r="K150" i="2" a="1"/>
  <c r="K150" i="2"/>
  <c r="K151" i="2" a="1"/>
  <c r="K151" i="2"/>
  <c r="K152" i="2" a="1"/>
  <c r="K152" i="2"/>
  <c r="K153" i="2" a="1"/>
  <c r="K153" i="2"/>
  <c r="K154" i="2" a="1"/>
  <c r="K154" i="2"/>
  <c r="K155" i="2" a="1"/>
  <c r="K155" i="2"/>
  <c r="K156" i="2" a="1"/>
  <c r="K156" i="2"/>
  <c r="K157" i="2" a="1"/>
  <c r="K157" i="2"/>
  <c r="K158" i="2" a="1"/>
  <c r="K158" i="2"/>
  <c r="K159" i="2" a="1"/>
  <c r="K159" i="2"/>
  <c r="K160" i="2" a="1"/>
  <c r="K160" i="2"/>
  <c r="K161" i="2" a="1"/>
  <c r="K161" i="2"/>
  <c r="K162" i="2" a="1"/>
  <c r="K162" i="2"/>
  <c r="K163" i="2" a="1"/>
  <c r="K163" i="2"/>
  <c r="K164" i="2" a="1"/>
  <c r="K164" i="2"/>
  <c r="K165" i="2" a="1"/>
  <c r="K165" i="2"/>
  <c r="K166" i="2" a="1"/>
  <c r="K166" i="2"/>
  <c r="K167" i="2" a="1"/>
  <c r="K167" i="2"/>
  <c r="K168" i="2" a="1"/>
  <c r="K168" i="2"/>
  <c r="K169" i="2" a="1"/>
  <c r="K169" i="2"/>
  <c r="K170" i="2" a="1"/>
  <c r="K170" i="2"/>
  <c r="K171" i="2" a="1"/>
  <c r="K171" i="2"/>
  <c r="K172" i="2" a="1"/>
  <c r="K172" i="2"/>
  <c r="K173" i="2" a="1"/>
  <c r="K173" i="2"/>
  <c r="K174" i="2" a="1"/>
  <c r="K174" i="2"/>
  <c r="K175" i="2" a="1"/>
  <c r="K175" i="2"/>
  <c r="K176" i="2" a="1"/>
  <c r="K176" i="2"/>
  <c r="K177" i="2" a="1"/>
  <c r="K177" i="2"/>
  <c r="K178" i="2" a="1"/>
  <c r="K178" i="2"/>
  <c r="K179" i="2" a="1"/>
  <c r="K179" i="2"/>
  <c r="K180" i="2" a="1"/>
  <c r="K180" i="2"/>
  <c r="K181" i="2" a="1"/>
  <c r="K181" i="2"/>
  <c r="K182" i="2" a="1"/>
  <c r="K182" i="2"/>
  <c r="K183" i="2" a="1"/>
  <c r="K183" i="2"/>
  <c r="K184" i="2" a="1"/>
  <c r="K184" i="2"/>
  <c r="K185" i="2" a="1"/>
  <c r="K185" i="2"/>
  <c r="K186" i="2" a="1"/>
  <c r="K186" i="2"/>
  <c r="K187" i="2" a="1"/>
  <c r="K187" i="2"/>
  <c r="K188" i="2" a="1"/>
  <c r="K188" i="2"/>
  <c r="K189" i="2" a="1"/>
  <c r="K189" i="2"/>
  <c r="K190" i="2" a="1"/>
  <c r="K190" i="2"/>
  <c r="K191" i="2" a="1"/>
  <c r="K191" i="2"/>
  <c r="K192" i="2" a="1"/>
  <c r="K192" i="2"/>
  <c r="K193" i="2" a="1"/>
  <c r="K193" i="2"/>
  <c r="K194" i="2" a="1"/>
  <c r="K194" i="2"/>
  <c r="K195" i="2" a="1"/>
  <c r="K195" i="2"/>
  <c r="K196" i="2" a="1"/>
  <c r="K196" i="2"/>
  <c r="K197" i="2" a="1"/>
  <c r="K197" i="2"/>
  <c r="K198" i="2" a="1"/>
  <c r="K198" i="2"/>
  <c r="K199" i="2" a="1"/>
  <c r="K199" i="2"/>
  <c r="K200" i="2" a="1"/>
  <c r="K200" i="2"/>
  <c r="K201" i="2" a="1"/>
  <c r="K201" i="2"/>
  <c r="K202" i="2" a="1"/>
  <c r="K202" i="2"/>
  <c r="K203" i="2" a="1"/>
  <c r="K203" i="2"/>
  <c r="K204" i="2" a="1"/>
  <c r="K204" i="2"/>
  <c r="K205" i="2" a="1"/>
  <c r="K205" i="2"/>
  <c r="K206" i="2" a="1"/>
  <c r="K206" i="2"/>
  <c r="K207" i="2" a="1"/>
  <c r="K207" i="2"/>
  <c r="K208" i="2" a="1"/>
  <c r="K208" i="2"/>
  <c r="K209" i="2" a="1"/>
  <c r="K209" i="2"/>
  <c r="K210" i="2" a="1"/>
  <c r="K210" i="2"/>
  <c r="K211" i="2" a="1"/>
  <c r="K211" i="2"/>
  <c r="K212" i="2" a="1"/>
  <c r="K212" i="2"/>
  <c r="K213" i="2" a="1"/>
  <c r="K213" i="2"/>
  <c r="K214" i="2" a="1"/>
  <c r="K214" i="2"/>
  <c r="K215" i="2" a="1"/>
  <c r="K215" i="2"/>
  <c r="K216" i="2" a="1"/>
  <c r="K216" i="2"/>
  <c r="K217" i="2" a="1"/>
  <c r="K217" i="2"/>
  <c r="K218" i="2" a="1"/>
  <c r="K218" i="2"/>
  <c r="K219" i="2" a="1"/>
  <c r="K219" i="2"/>
  <c r="K220" i="2" a="1"/>
  <c r="K220" i="2"/>
  <c r="K221" i="2" a="1"/>
  <c r="K221" i="2"/>
  <c r="K222" i="2" a="1"/>
  <c r="K222" i="2"/>
  <c r="K223" i="2" a="1"/>
  <c r="K223" i="2"/>
  <c r="K224" i="2" a="1"/>
  <c r="K224" i="2"/>
  <c r="K225" i="2" a="1"/>
  <c r="K225" i="2"/>
  <c r="K226" i="2" a="1"/>
  <c r="K226" i="2"/>
  <c r="K227" i="2" a="1"/>
  <c r="K227" i="2"/>
  <c r="K228" i="2" a="1"/>
  <c r="K228" i="2"/>
  <c r="K229" i="2" a="1"/>
  <c r="K229" i="2"/>
  <c r="K230" i="2" a="1"/>
  <c r="K230" i="2"/>
  <c r="K231" i="2" a="1"/>
  <c r="K231" i="2"/>
  <c r="K232" i="2" a="1"/>
  <c r="K232" i="2"/>
  <c r="K233" i="2" a="1"/>
  <c r="K233" i="2"/>
  <c r="K234" i="2" a="1"/>
  <c r="K234" i="2"/>
  <c r="K235" i="2" a="1"/>
  <c r="K235" i="2"/>
  <c r="K236" i="2" a="1"/>
  <c r="K236" i="2"/>
  <c r="K237" i="2" a="1"/>
  <c r="K237" i="2"/>
  <c r="K238" i="2" a="1"/>
  <c r="K238" i="2"/>
  <c r="K239" i="2" a="1"/>
  <c r="K239" i="2"/>
  <c r="K240" i="2" a="1"/>
  <c r="K240" i="2"/>
  <c r="K241" i="2" a="1"/>
  <c r="K241" i="2"/>
  <c r="K242" i="2" a="1"/>
  <c r="K242" i="2"/>
  <c r="K243" i="2" a="1"/>
  <c r="K243" i="2"/>
  <c r="K244" i="2" a="1"/>
  <c r="K244" i="2"/>
  <c r="K245" i="2" a="1"/>
  <c r="K245" i="2"/>
  <c r="K246" i="2" a="1"/>
  <c r="K246" i="2"/>
  <c r="K247" i="2" a="1"/>
  <c r="K247" i="2"/>
  <c r="K248" i="2" a="1"/>
  <c r="K248" i="2"/>
  <c r="K249" i="2" a="1"/>
  <c r="K249" i="2"/>
  <c r="K250" i="2" a="1"/>
  <c r="K250" i="2"/>
  <c r="K251" i="2" a="1"/>
  <c r="K251" i="2"/>
  <c r="K252" i="2" a="1"/>
  <c r="K252" i="2"/>
  <c r="K253" i="2" a="1"/>
  <c r="K253" i="2"/>
  <c r="K254" i="2" a="1"/>
  <c r="K254" i="2"/>
  <c r="K255" i="2" a="1"/>
  <c r="K255" i="2"/>
  <c r="K256" i="2" a="1"/>
  <c r="K256" i="2"/>
  <c r="K257" i="2" a="1"/>
  <c r="K257" i="2"/>
  <c r="K258" i="2" a="1"/>
  <c r="K258" i="2"/>
  <c r="K259" i="2" a="1"/>
  <c r="K259" i="2"/>
  <c r="K260" i="2" a="1"/>
  <c r="K260" i="2"/>
  <c r="K261" i="2" a="1"/>
  <c r="K261" i="2"/>
  <c r="K262" i="2" a="1"/>
  <c r="K262" i="2"/>
  <c r="K284" i="2" a="1"/>
  <c r="K284" i="2"/>
  <c r="K285" i="2" a="1"/>
  <c r="K285" i="2"/>
  <c r="K286" i="2" a="1"/>
  <c r="K286" i="2"/>
  <c r="K287" i="2" a="1"/>
  <c r="K287" i="2"/>
  <c r="K288" i="2" a="1"/>
  <c r="K288" i="2"/>
  <c r="K289" i="2" a="1"/>
  <c r="K289" i="2"/>
  <c r="K290" i="2" a="1"/>
  <c r="K290" i="2"/>
  <c r="K291" i="2" a="1"/>
  <c r="K291" i="2"/>
  <c r="K292" i="2" a="1"/>
  <c r="K292" i="2"/>
  <c r="K293" i="2" a="1"/>
  <c r="K293" i="2"/>
  <c r="K294" i="2" a="1"/>
  <c r="K294" i="2"/>
  <c r="K295" i="2" a="1"/>
  <c r="K295" i="2"/>
  <c r="K296" i="2" a="1"/>
  <c r="K296" i="2"/>
  <c r="K297" i="2" a="1"/>
  <c r="K297" i="2"/>
  <c r="K298" i="2" a="1"/>
  <c r="K298" i="2"/>
  <c r="K299" i="2" a="1"/>
  <c r="K299" i="2"/>
  <c r="K300" i="2" a="1"/>
  <c r="K300" i="2"/>
  <c r="K301" i="2" a="1"/>
  <c r="K301" i="2"/>
  <c r="K302" i="2" a="1"/>
  <c r="K302" i="2"/>
  <c r="K303" i="2" a="1"/>
  <c r="K303" i="2"/>
  <c r="K304" i="2" a="1"/>
  <c r="K304" i="2"/>
  <c r="K305" i="2" a="1"/>
  <c r="K305" i="2"/>
  <c r="K306" i="2" a="1"/>
  <c r="K306" i="2"/>
  <c r="K307" i="2" a="1"/>
  <c r="K307" i="2"/>
  <c r="K308" i="2" a="1"/>
  <c r="K308" i="2"/>
  <c r="K309" i="2" a="1"/>
  <c r="K309" i="2"/>
  <c r="K310" i="2" a="1"/>
  <c r="K310" i="2"/>
  <c r="K311" i="2" a="1"/>
  <c r="K311" i="2"/>
  <c r="K312" i="2" a="1"/>
  <c r="K312" i="2"/>
  <c r="K313" i="2" a="1"/>
  <c r="K313" i="2"/>
  <c r="K314" i="2" a="1"/>
  <c r="K314" i="2"/>
  <c r="K315" i="2" a="1"/>
  <c r="K315" i="2"/>
  <c r="K316" i="2" a="1"/>
  <c r="K316" i="2"/>
  <c r="K317" i="2" a="1"/>
  <c r="K317" i="2"/>
  <c r="K318" i="2" a="1"/>
  <c r="K318" i="2"/>
  <c r="K319" i="2" a="1"/>
  <c r="K319" i="2"/>
  <c r="K320" i="2" a="1"/>
  <c r="K320" i="2"/>
  <c r="K321" i="2" a="1"/>
  <c r="K321" i="2"/>
  <c r="K322" i="2" a="1"/>
  <c r="K322" i="2"/>
  <c r="K323" i="2" a="1"/>
  <c r="K323" i="2"/>
  <c r="K324" i="2" a="1"/>
  <c r="K324" i="2"/>
  <c r="K325" i="2" a="1"/>
  <c r="K325" i="2"/>
  <c r="K326" i="2" a="1"/>
  <c r="K326" i="2"/>
  <c r="K327" i="2" a="1"/>
  <c r="K327" i="2"/>
  <c r="K328" i="2" a="1"/>
  <c r="K328" i="2"/>
  <c r="K329" i="2" a="1"/>
  <c r="K329" i="2"/>
  <c r="K330" i="2" a="1"/>
  <c r="K330" i="2"/>
  <c r="K331" i="2" a="1"/>
  <c r="K331" i="2"/>
  <c r="K332" i="2" a="1"/>
  <c r="K332" i="2"/>
  <c r="K333" i="2" a="1"/>
  <c r="K333" i="2"/>
  <c r="K334" i="2" a="1"/>
  <c r="K334" i="2"/>
  <c r="K335" i="2" a="1"/>
  <c r="K335" i="2"/>
  <c r="K336" i="2" a="1"/>
  <c r="K336" i="2"/>
  <c r="K337" i="2" a="1"/>
  <c r="K337" i="2"/>
  <c r="K338" i="2" a="1"/>
  <c r="K338" i="2"/>
  <c r="K339" i="2" a="1"/>
  <c r="K339" i="2"/>
  <c r="K340" i="2" a="1"/>
  <c r="K340" i="2"/>
  <c r="K341" i="2" a="1"/>
  <c r="K341" i="2"/>
  <c r="K342" i="2" a="1"/>
  <c r="K342" i="2"/>
  <c r="K343" i="2" a="1"/>
  <c r="K343" i="2"/>
  <c r="K344" i="2" a="1"/>
  <c r="K344" i="2"/>
  <c r="K345" i="2" a="1"/>
  <c r="K345" i="2"/>
  <c r="K346" i="2" a="1"/>
  <c r="K346" i="2"/>
  <c r="K347" i="2" a="1"/>
  <c r="K347" i="2"/>
  <c r="K348" i="2" a="1"/>
  <c r="K348" i="2"/>
  <c r="K349" i="2" a="1"/>
  <c r="K349" i="2"/>
  <c r="K350" i="2" a="1"/>
  <c r="K350" i="2"/>
  <c r="K351" i="2" a="1"/>
  <c r="K351" i="2"/>
  <c r="K352" i="2" a="1"/>
  <c r="K352" i="2"/>
  <c r="K353" i="2" a="1"/>
  <c r="K353" i="2"/>
  <c r="K354" i="2" a="1"/>
  <c r="K354" i="2"/>
  <c r="K355" i="2" a="1"/>
  <c r="K355" i="2"/>
  <c r="K356" i="2" a="1"/>
  <c r="K356" i="2"/>
  <c r="K357" i="2" a="1"/>
  <c r="K357" i="2"/>
  <c r="K358" i="2" a="1"/>
  <c r="K358" i="2"/>
  <c r="K359" i="2" a="1"/>
  <c r="K359" i="2"/>
  <c r="K360" i="2" a="1"/>
  <c r="K360" i="2"/>
  <c r="K361" i="2" a="1"/>
  <c r="K361" i="2"/>
  <c r="K362" i="2" a="1"/>
  <c r="K362" i="2"/>
  <c r="K363" i="2" a="1"/>
  <c r="K363" i="2"/>
  <c r="K364" i="2" a="1"/>
  <c r="K364" i="2"/>
  <c r="K365" i="2" a="1"/>
  <c r="K365" i="2"/>
  <c r="K366" i="2" a="1"/>
  <c r="K366" i="2"/>
  <c r="K367" i="2" a="1"/>
  <c r="K367" i="2"/>
  <c r="K368" i="2" a="1"/>
  <c r="K368" i="2"/>
  <c r="K369" i="2" a="1"/>
  <c r="K369" i="2"/>
  <c r="K370" i="2" a="1"/>
  <c r="K370" i="2"/>
  <c r="K371" i="2" a="1"/>
  <c r="K371" i="2"/>
  <c r="K372" i="2" a="1"/>
  <c r="K372" i="2"/>
  <c r="K373" i="2" a="1"/>
  <c r="K373" i="2"/>
  <c r="K374" i="2" a="1"/>
  <c r="K374" i="2"/>
  <c r="K375" i="2" a="1"/>
  <c r="K375" i="2"/>
  <c r="K376" i="2" a="1"/>
  <c r="K376" i="2"/>
  <c r="K377" i="2" a="1"/>
  <c r="K377" i="2"/>
  <c r="K378" i="2" a="1"/>
  <c r="K378" i="2"/>
  <c r="K379" i="2" a="1"/>
  <c r="K379" i="2"/>
  <c r="K380" i="2" a="1"/>
  <c r="K380" i="2"/>
  <c r="K381" i="2" a="1"/>
  <c r="K381" i="2"/>
  <c r="K382" i="2" a="1"/>
  <c r="K382" i="2"/>
  <c r="K383" i="2" a="1"/>
  <c r="K383" i="2"/>
  <c r="K384" i="2" a="1"/>
  <c r="K384" i="2"/>
  <c r="K385" i="2" a="1"/>
  <c r="K385" i="2"/>
  <c r="K386" i="2" a="1"/>
  <c r="K386" i="2"/>
  <c r="K387" i="2" a="1"/>
  <c r="K387" i="2"/>
  <c r="K388" i="2" a="1"/>
  <c r="K388" i="2"/>
  <c r="K389" i="2" a="1"/>
  <c r="K389" i="2"/>
  <c r="K390" i="2" a="1"/>
  <c r="K390" i="2"/>
  <c r="K391" i="2" a="1"/>
  <c r="K391" i="2"/>
  <c r="K392" i="2" a="1"/>
  <c r="K392" i="2"/>
  <c r="K393" i="2" a="1"/>
  <c r="K393" i="2"/>
  <c r="K394" i="2" a="1"/>
  <c r="K394" i="2"/>
  <c r="K395" i="2" a="1"/>
  <c r="K395" i="2"/>
  <c r="K396" i="2" a="1"/>
  <c r="K396" i="2"/>
  <c r="K397" i="2" a="1"/>
  <c r="K397" i="2"/>
  <c r="K398" i="2" a="1"/>
  <c r="K398" i="2"/>
  <c r="K399" i="2" a="1"/>
  <c r="K399" i="2"/>
  <c r="K400" i="2" a="1"/>
  <c r="K400" i="2"/>
  <c r="K401" i="2" a="1"/>
  <c r="K401" i="2"/>
  <c r="K402" i="2" a="1"/>
  <c r="K402" i="2"/>
  <c r="K403" i="2" a="1"/>
  <c r="K403" i="2"/>
  <c r="K404" i="2" a="1"/>
  <c r="K404" i="2"/>
  <c r="K405" i="2" a="1"/>
  <c r="K405" i="2"/>
  <c r="K406" i="2" a="1"/>
  <c r="K406" i="2"/>
  <c r="K407" i="2" a="1"/>
  <c r="K407" i="2"/>
  <c r="K408" i="2" a="1"/>
  <c r="K408" i="2"/>
  <c r="K409" i="2" a="1"/>
  <c r="K409" i="2"/>
  <c r="K410" i="2" a="1"/>
  <c r="K410" i="2"/>
  <c r="K411" i="2" a="1"/>
  <c r="K411" i="2"/>
  <c r="K412" i="2" a="1"/>
  <c r="K412" i="2"/>
  <c r="K413" i="2" a="1"/>
  <c r="K413" i="2"/>
  <c r="K414" i="2" a="1"/>
  <c r="K414" i="2"/>
  <c r="K415" i="2" a="1"/>
  <c r="K415" i="2"/>
  <c r="K416" i="2" a="1"/>
  <c r="K416" i="2"/>
  <c r="K417" i="2" a="1"/>
  <c r="K417" i="2"/>
  <c r="K418" i="2" a="1"/>
  <c r="K418" i="2"/>
  <c r="K419" i="2" a="1"/>
  <c r="K419" i="2"/>
  <c r="K420" i="2" a="1"/>
  <c r="K420" i="2"/>
  <c r="K421" i="2" a="1"/>
  <c r="K421" i="2"/>
  <c r="K422" i="2" a="1"/>
  <c r="K422" i="2"/>
  <c r="K423" i="2" a="1"/>
  <c r="K423" i="2"/>
  <c r="K424" i="2" a="1"/>
  <c r="K424" i="2"/>
  <c r="K425" i="2" a="1"/>
  <c r="K425" i="2"/>
  <c r="K426" i="2" a="1"/>
  <c r="K426" i="2"/>
  <c r="K427" i="2" a="1"/>
  <c r="K427" i="2"/>
  <c r="K428" i="2" a="1"/>
  <c r="K428" i="2"/>
  <c r="K429" i="2" a="1"/>
  <c r="K429" i="2"/>
  <c r="K430" i="2" a="1"/>
  <c r="K430" i="2"/>
  <c r="K431" i="2" a="1"/>
  <c r="K431" i="2"/>
  <c r="K432" i="2" a="1"/>
  <c r="K432" i="2"/>
  <c r="K433" i="2" a="1"/>
  <c r="K433" i="2"/>
  <c r="K434" i="2" a="1"/>
  <c r="K434" i="2"/>
  <c r="K435" i="2" a="1"/>
  <c r="K435" i="2"/>
  <c r="K436" i="2" a="1"/>
  <c r="K436" i="2"/>
  <c r="K437" i="2" a="1"/>
  <c r="K437" i="2"/>
  <c r="K438" i="2" a="1"/>
  <c r="K438" i="2"/>
  <c r="K439" i="2" a="1"/>
  <c r="K439" i="2"/>
  <c r="K440" i="2" a="1"/>
  <c r="K440" i="2"/>
  <c r="K441" i="2" a="1"/>
  <c r="K441" i="2"/>
  <c r="K442" i="2" a="1"/>
  <c r="K442" i="2"/>
  <c r="K443" i="2" a="1"/>
  <c r="K443" i="2"/>
  <c r="K444" i="2" a="1"/>
  <c r="K444" i="2"/>
  <c r="K445" i="2" a="1"/>
  <c r="K445" i="2"/>
  <c r="K446" i="2" a="1"/>
  <c r="K446" i="2"/>
  <c r="K447" i="2" a="1"/>
  <c r="K447" i="2"/>
  <c r="K448" i="2" a="1"/>
  <c r="K448" i="2"/>
  <c r="K449" i="2" a="1"/>
  <c r="K449" i="2"/>
  <c r="K450" i="2" a="1"/>
  <c r="K450" i="2"/>
  <c r="K451" i="2" a="1"/>
  <c r="K451" i="2"/>
  <c r="K452" i="2" a="1"/>
  <c r="K452" i="2"/>
  <c r="K453" i="2" a="1"/>
  <c r="K453" i="2"/>
  <c r="K454" i="2" a="1"/>
  <c r="K454" i="2"/>
  <c r="K455" i="2" a="1"/>
  <c r="K455" i="2"/>
  <c r="K456" i="2" a="1"/>
  <c r="K456" i="2"/>
  <c r="K457" i="2" a="1"/>
  <c r="K457" i="2"/>
  <c r="K458" i="2" a="1"/>
  <c r="K458" i="2"/>
  <c r="K459" i="2" a="1"/>
  <c r="K459" i="2"/>
  <c r="K460" i="2" a="1"/>
  <c r="K460" i="2"/>
  <c r="K461" i="2" a="1"/>
  <c r="K461" i="2"/>
  <c r="K462" i="2" a="1"/>
  <c r="K462" i="2"/>
  <c r="K463" i="2" a="1"/>
  <c r="K463" i="2"/>
  <c r="K464" i="2" a="1"/>
  <c r="K464" i="2"/>
  <c r="K465" i="2" a="1"/>
  <c r="K465" i="2"/>
  <c r="K466" i="2" a="1"/>
  <c r="K466" i="2"/>
  <c r="K467" i="2" a="1"/>
  <c r="K467" i="2"/>
  <c r="K468" i="2" a="1"/>
  <c r="K468" i="2"/>
  <c r="K469" i="2" a="1"/>
  <c r="K469" i="2"/>
  <c r="K470" i="2" a="1"/>
  <c r="K470" i="2"/>
  <c r="K471" i="2" a="1"/>
  <c r="K471" i="2"/>
  <c r="K472" i="2" a="1"/>
  <c r="K472" i="2"/>
  <c r="K473" i="2" a="1"/>
  <c r="K473" i="2"/>
  <c r="K474" i="2" a="1"/>
  <c r="K474" i="2"/>
  <c r="K475" i="2" a="1"/>
  <c r="K475" i="2"/>
  <c r="K476" i="2" a="1"/>
  <c r="K476" i="2"/>
  <c r="K477" i="2" a="1"/>
  <c r="K477" i="2"/>
  <c r="K478" i="2" a="1"/>
  <c r="K478" i="2"/>
  <c r="K479" i="2" a="1"/>
  <c r="K479" i="2"/>
  <c r="K480" i="2" a="1"/>
  <c r="K480" i="2"/>
  <c r="K481" i="2" a="1"/>
  <c r="K481" i="2"/>
  <c r="K482" i="2" a="1"/>
  <c r="K482" i="2"/>
  <c r="K483" i="2" a="1"/>
  <c r="K483" i="2"/>
  <c r="K484" i="2" a="1"/>
  <c r="K484" i="2"/>
  <c r="K485" i="2" a="1"/>
  <c r="K485" i="2"/>
  <c r="K486" i="2" a="1"/>
  <c r="K486" i="2"/>
  <c r="K487" i="2" a="1"/>
  <c r="K487" i="2"/>
  <c r="K488" i="2" a="1"/>
  <c r="K488" i="2"/>
  <c r="K489" i="2" a="1"/>
  <c r="K489" i="2"/>
  <c r="K490" i="2" a="1"/>
  <c r="K490" i="2"/>
  <c r="K491" i="2" a="1"/>
  <c r="K491" i="2"/>
  <c r="K492" i="2" a="1"/>
  <c r="K492" i="2"/>
  <c r="K493" i="2" a="1"/>
  <c r="K493" i="2"/>
  <c r="K494" i="2" a="1"/>
  <c r="K494" i="2"/>
  <c r="K495" i="2" a="1"/>
  <c r="K495" i="2"/>
  <c r="K496" i="2" a="1"/>
  <c r="K496" i="2"/>
  <c r="K497" i="2" a="1"/>
  <c r="K497" i="2"/>
  <c r="K498" i="2" a="1"/>
  <c r="K498" i="2"/>
  <c r="K499" i="2" a="1"/>
  <c r="K499" i="2"/>
  <c r="K500" i="2" a="1"/>
  <c r="K500" i="2"/>
  <c r="B14" i="3" l="1"/>
  <c r="C14" i="3" s="1"/>
  <c r="B36" i="3"/>
  <c r="C36" i="3" s="1"/>
  <c r="B43" i="3"/>
  <c r="C43" i="3" s="1"/>
  <c r="B37" i="3"/>
  <c r="C37" i="3" s="1"/>
  <c r="B18" i="3"/>
  <c r="C18" i="3" s="1"/>
  <c r="B17" i="3"/>
  <c r="C17" i="3" s="1"/>
  <c r="B16" i="3"/>
  <c r="C16" i="3" s="1"/>
  <c r="B15" i="3"/>
  <c r="C15" i="3" s="1"/>
  <c r="B28" i="3"/>
  <c r="C28" i="3" s="1"/>
  <c r="B35" i="3"/>
  <c r="C35" i="3" s="1"/>
  <c r="B40" i="3"/>
  <c r="C40" i="3" s="1"/>
  <c r="B39" i="3"/>
  <c r="C39" i="3" s="1"/>
  <c r="B38" i="3"/>
  <c r="C38" i="3" s="1"/>
  <c r="B13" i="3"/>
  <c r="C13" i="3" s="1"/>
  <c r="B25" i="3"/>
  <c r="C25" i="3" s="1"/>
  <c r="B22" i="3"/>
  <c r="C22" i="3" s="1"/>
  <c r="B42" i="3"/>
  <c r="C42" i="3" s="1"/>
  <c r="B19" i="3"/>
  <c r="C19" i="3" s="1"/>
  <c r="B23" i="3"/>
  <c r="C23" i="3" s="1"/>
  <c r="B21" i="3"/>
  <c r="C21" i="3" s="1"/>
  <c r="B20" i="3"/>
  <c r="C20" i="3" s="1"/>
  <c r="B27" i="3"/>
  <c r="C27" i="3" s="1"/>
  <c r="B34" i="3"/>
  <c r="C34" i="3" s="1"/>
  <c r="B33" i="3"/>
  <c r="C33" i="3" s="1"/>
  <c r="B32" i="3"/>
  <c r="C32" i="3" s="1"/>
  <c r="B31" i="3"/>
  <c r="C31" i="3" s="1"/>
  <c r="B30" i="3"/>
  <c r="C30" i="3" s="1"/>
  <c r="B29" i="3"/>
  <c r="C29" i="3" s="1"/>
  <c r="B41" i="3"/>
  <c r="C41" i="3" s="1"/>
  <c r="B26" i="3"/>
  <c r="C26" i="3" s="1"/>
  <c r="B24" i="3"/>
  <c r="C24" i="3" s="1"/>
</calcChain>
</file>

<file path=xl/sharedStrings.xml><?xml version="1.0" encoding="utf-8"?>
<sst xmlns="http://schemas.openxmlformats.org/spreadsheetml/2006/main" count="583" uniqueCount="564">
  <si>
    <t>Local</t>
  </si>
  <si>
    <t>Marca</t>
  </si>
  <si>
    <t>Concatenado</t>
  </si>
  <si>
    <t>102Z</t>
  </si>
  <si>
    <t>REPOSTERIA  ASTOR</t>
  </si>
  <si>
    <t>103Z</t>
  </si>
  <si>
    <t>HELADOS POPSY</t>
  </si>
  <si>
    <t>H&amp;M</t>
  </si>
  <si>
    <t>JUAN VALDEZ</t>
  </si>
  <si>
    <t>105Z</t>
  </si>
  <si>
    <t>URBANIA CAFE</t>
  </si>
  <si>
    <t>LE COQ</t>
  </si>
  <si>
    <t>106Z</t>
  </si>
  <si>
    <t>TE CREO</t>
  </si>
  <si>
    <t>LEONISA</t>
  </si>
  <si>
    <t>SAN BASILIO</t>
  </si>
  <si>
    <t>108Z</t>
  </si>
  <si>
    <t>DUNKIN DONUTS</t>
  </si>
  <si>
    <t>LIBRERIA NACIONAL</t>
  </si>
  <si>
    <t>109Z</t>
  </si>
  <si>
    <t>GOYURT</t>
  </si>
  <si>
    <t>KICKS</t>
  </si>
  <si>
    <t>110Z</t>
  </si>
  <si>
    <t>MOCHI MOCHI</t>
  </si>
  <si>
    <t>NEW BALANCE</t>
  </si>
  <si>
    <t>111Z</t>
  </si>
  <si>
    <t>CONVERSE</t>
  </si>
  <si>
    <t>112A</t>
  </si>
  <si>
    <t>EVOK</t>
  </si>
  <si>
    <t>112B</t>
  </si>
  <si>
    <t>CLUB HOUSE</t>
  </si>
  <si>
    <t>117Z</t>
  </si>
  <si>
    <t>EMPANADAS LA CATEDRAL</t>
  </si>
  <si>
    <t>CASAIDEAS</t>
  </si>
  <si>
    <t>TODO FRESA</t>
  </si>
  <si>
    <t>PROCHAMPIONS</t>
  </si>
  <si>
    <t>LOTO DEL SUR</t>
  </si>
  <si>
    <t>STARBUCKS</t>
  </si>
  <si>
    <t>CREPES &amp; WAFFLES</t>
  </si>
  <si>
    <t>AL ALMA</t>
  </si>
  <si>
    <t>CHIPRE</t>
  </si>
  <si>
    <t>HABIA UNA VEZ</t>
  </si>
  <si>
    <t>MANGO</t>
  </si>
  <si>
    <t>138A</t>
  </si>
  <si>
    <t>MERRELL</t>
  </si>
  <si>
    <t>138B</t>
  </si>
  <si>
    <t>OPTICA SANTA LUCIA</t>
  </si>
  <si>
    <t>MERCEDES CAMPUZANO</t>
  </si>
  <si>
    <t>AMERICANINO</t>
  </si>
  <si>
    <t>SUPER DRY</t>
  </si>
  <si>
    <t>PILATOS</t>
  </si>
  <si>
    <t>AGUA BENDITA</t>
  </si>
  <si>
    <t>ALEVILLA</t>
  </si>
  <si>
    <t>MEDIPIEL</t>
  </si>
  <si>
    <t>MUSSI</t>
  </si>
  <si>
    <t>PILATOS ACCESORIOS</t>
  </si>
  <si>
    <t>166A</t>
  </si>
  <si>
    <t>ESCAPE</t>
  </si>
  <si>
    <t>LA RETOUCHERIE DE MANUELA</t>
  </si>
  <si>
    <t>180</t>
  </si>
  <si>
    <t>180B</t>
  </si>
  <si>
    <t>180D</t>
  </si>
  <si>
    <t>186A</t>
  </si>
  <si>
    <t>186B</t>
  </si>
  <si>
    <t>201Z</t>
  </si>
  <si>
    <t>MC DONALDS</t>
  </si>
  <si>
    <t>202Z</t>
  </si>
  <si>
    <t>205Z</t>
  </si>
  <si>
    <t>207Z</t>
  </si>
  <si>
    <t>SYAM COSMETICS</t>
  </si>
  <si>
    <t>209Z</t>
  </si>
  <si>
    <t>210Z</t>
  </si>
  <si>
    <t>211Z</t>
  </si>
  <si>
    <t>212Z</t>
  </si>
  <si>
    <t>SANTA LEÑA</t>
  </si>
  <si>
    <t>EL TEJADITO</t>
  </si>
  <si>
    <t>215Z</t>
  </si>
  <si>
    <t>216Z</t>
  </si>
  <si>
    <t>217Z</t>
  </si>
  <si>
    <t>HELADOS MIMOS</t>
  </si>
  <si>
    <t>218A</t>
  </si>
  <si>
    <t>219Z</t>
  </si>
  <si>
    <t>PUNTO CALIENTE</t>
  </si>
  <si>
    <t>ARTURO CALLE</t>
  </si>
  <si>
    <t>QUEST</t>
  </si>
  <si>
    <t>221Z</t>
  </si>
  <si>
    <t>FERIA DEL BRASIER Y SOLO KUKOS</t>
  </si>
  <si>
    <t>222A</t>
  </si>
  <si>
    <t>222Z</t>
  </si>
  <si>
    <t>223Z</t>
  </si>
  <si>
    <t>CROW COMICS</t>
  </si>
  <si>
    <t>224Z</t>
  </si>
  <si>
    <t>F.MANIA</t>
  </si>
  <si>
    <t>225Z</t>
  </si>
  <si>
    <t>YOM YOM</t>
  </si>
  <si>
    <t>226Z</t>
  </si>
  <si>
    <t>TORTAS DEL GORDO</t>
  </si>
  <si>
    <t>227A</t>
  </si>
  <si>
    <t>VANESSA</t>
  </si>
  <si>
    <t>CALZATODO</t>
  </si>
  <si>
    <t>FAJATE</t>
  </si>
  <si>
    <t>229Z</t>
  </si>
  <si>
    <t>VITAL PLUS</t>
  </si>
  <si>
    <t>UNIVERSAL STREET</t>
  </si>
  <si>
    <t>OPTICALIA</t>
  </si>
  <si>
    <t>FORMAS INTIMAS FI</t>
  </si>
  <si>
    <t>234B</t>
  </si>
  <si>
    <t>234D</t>
  </si>
  <si>
    <t>CRUZ VERDE</t>
  </si>
  <si>
    <t>COSECHAS</t>
  </si>
  <si>
    <t>CEFATRANS</t>
  </si>
  <si>
    <t>YOYO</t>
  </si>
  <si>
    <t>238Z</t>
  </si>
  <si>
    <t>AREPAS DE YEI</t>
  </si>
  <si>
    <t>PREVENGA</t>
  </si>
  <si>
    <t>239A</t>
  </si>
  <si>
    <t>PLICA</t>
  </si>
  <si>
    <t>MOFT</t>
  </si>
  <si>
    <t>DELI</t>
  </si>
  <si>
    <t>FAJAS MARIAE</t>
  </si>
  <si>
    <t>CANVAS</t>
  </si>
  <si>
    <t>SPORTAGE TIENDA</t>
  </si>
  <si>
    <t>FLORA DI COURE</t>
  </si>
  <si>
    <t>STOP JEANS</t>
  </si>
  <si>
    <t>STANZA</t>
  </si>
  <si>
    <t>KOAJ</t>
  </si>
  <si>
    <t>BRISSA COSAS DE CASA</t>
  </si>
  <si>
    <t>ELA</t>
  </si>
  <si>
    <t>FREEDOM</t>
  </si>
  <si>
    <t>BE FIT</t>
  </si>
  <si>
    <t>261A</t>
  </si>
  <si>
    <t>302Z</t>
  </si>
  <si>
    <t>305Z</t>
  </si>
  <si>
    <t>BIG BAO</t>
  </si>
  <si>
    <t>307Z</t>
  </si>
  <si>
    <t>LA MATRIARCA</t>
  </si>
  <si>
    <t>JAGI</t>
  </si>
  <si>
    <t>310Z</t>
  </si>
  <si>
    <t>COFFEE MARKET</t>
  </si>
  <si>
    <t>LEXUS COLOMBIANA</t>
  </si>
  <si>
    <t>317Z</t>
  </si>
  <si>
    <t>COPPER SOCIAL BAR</t>
  </si>
  <si>
    <t>MUNDO VERDE</t>
  </si>
  <si>
    <t>319Z</t>
  </si>
  <si>
    <t>YABAS FRESH DRINKS</t>
  </si>
  <si>
    <t>PARMESANO</t>
  </si>
  <si>
    <t>322Z</t>
  </si>
  <si>
    <t>BATIFRESH</t>
  </si>
  <si>
    <t>HOME BURGERS</t>
  </si>
  <si>
    <t>323Z</t>
  </si>
  <si>
    <t>IL FORNO</t>
  </si>
  <si>
    <t>TACO HOUSE</t>
  </si>
  <si>
    <t>327A</t>
  </si>
  <si>
    <t>328A</t>
  </si>
  <si>
    <t>SUSHI MARKET</t>
  </si>
  <si>
    <t>PERÚ WOK</t>
  </si>
  <si>
    <t>DANTE</t>
  </si>
  <si>
    <t>HATO VIEJO</t>
  </si>
  <si>
    <t>POKE</t>
  </si>
  <si>
    <t>CHEF BURGER</t>
  </si>
  <si>
    <t>338A</t>
  </si>
  <si>
    <t>PAELLAS SAN MINGUEL</t>
  </si>
  <si>
    <t>338B</t>
  </si>
  <si>
    <t>ONLY</t>
  </si>
  <si>
    <t>339A</t>
  </si>
  <si>
    <t>QUE CHIMBAE POLLO</t>
  </si>
  <si>
    <t>339B</t>
  </si>
  <si>
    <t>SUBMARINO EXPRESS</t>
  </si>
  <si>
    <t>SPORT WINGS</t>
  </si>
  <si>
    <t>HAMBURGUESAS EL CORRAL</t>
  </si>
  <si>
    <t>SARKU JAPAN</t>
  </si>
  <si>
    <t>AUTOLARTE</t>
  </si>
  <si>
    <t>AGENCIAUTO</t>
  </si>
  <si>
    <t>SOMERAUTO</t>
  </si>
  <si>
    <t>BYD</t>
  </si>
  <si>
    <t>EL ROBLE MOTOR</t>
  </si>
  <si>
    <t>AUTECO</t>
  </si>
  <si>
    <t>354B</t>
  </si>
  <si>
    <t>INDUCASCOS</t>
  </si>
  <si>
    <t>WAJACA</t>
  </si>
  <si>
    <t>ROMERO</t>
  </si>
  <si>
    <t>EL RANCHERITO</t>
  </si>
  <si>
    <t>LEÑOS &amp; CARBON</t>
  </si>
  <si>
    <t>MILAGROS</t>
  </si>
  <si>
    <t>MONTOLIVO</t>
  </si>
  <si>
    <t>373A</t>
  </si>
  <si>
    <t>RAPIDOGS</t>
  </si>
  <si>
    <t>373B</t>
  </si>
  <si>
    <t>AL CARBON</t>
  </si>
  <si>
    <t>373E</t>
  </si>
  <si>
    <t>BURGER KING</t>
  </si>
  <si>
    <t>SR WOK</t>
  </si>
  <si>
    <t>PIZZA PAISA</t>
  </si>
  <si>
    <t>CHIPSTATION</t>
  </si>
  <si>
    <t>SANDWICH QBANO</t>
  </si>
  <si>
    <t>PAPA JOHN´S</t>
  </si>
  <si>
    <t>FRISBY</t>
  </si>
  <si>
    <t>MIS CARNES PARRILLA</t>
  </si>
  <si>
    <t>PRESTO</t>
  </si>
  <si>
    <t>SUBWAY</t>
  </si>
  <si>
    <t>VIN&amp;GRETTA</t>
  </si>
  <si>
    <t>KFC</t>
  </si>
  <si>
    <t>TIPICO ANTOJO</t>
  </si>
  <si>
    <t>SANTA PARRILLA</t>
  </si>
  <si>
    <t>Lista Locales</t>
  </si>
  <si>
    <t xml:space="preserve"> =$K$2:INDICE($K$2:$K$500;SUMAPRODUCTO(($K$2:$K$500&lt;&gt;"")*1))</t>
  </si>
  <si>
    <t>Fecha</t>
  </si>
  <si>
    <t>Local - Marca</t>
  </si>
  <si>
    <t># Transacciones</t>
  </si>
  <si>
    <t>Día de la semana</t>
  </si>
  <si>
    <t>Año</t>
  </si>
  <si>
    <t>Mes</t>
  </si>
  <si>
    <t>Años</t>
  </si>
  <si>
    <t>Meses</t>
  </si>
  <si>
    <t>Fecha Inicio</t>
  </si>
  <si>
    <t>Fecha Fin</t>
  </si>
  <si>
    <t>Valor Venta Antes de Impuestos</t>
  </si>
  <si>
    <t>Total Transacciones</t>
  </si>
  <si>
    <t>Total Ventas Antes de Impuestos</t>
  </si>
  <si>
    <t xml:space="preserve">     * Recuerde reportar la venta antes de impuesto, con la fecha correcta y formato correcto</t>
  </si>
  <si>
    <t xml:space="preserve">             FORMATO REPORTE DE VENTAS DIARIAS </t>
  </si>
  <si>
    <t xml:space="preserve">                         CENTROS COMERCIALES VIVA</t>
  </si>
  <si>
    <t xml:space="preserve">                     CENTRO COMERCIAL VIVA ENVIGADO</t>
  </si>
  <si>
    <t>LA CAUSA</t>
  </si>
  <si>
    <t>100A</t>
  </si>
  <si>
    <t>237A</t>
  </si>
  <si>
    <t>909</t>
  </si>
  <si>
    <t>DUNNHUMBY</t>
  </si>
  <si>
    <t>121</t>
  </si>
  <si>
    <t>HOMECENTER</t>
  </si>
  <si>
    <t>SOL VERDE</t>
  </si>
  <si>
    <t>DEPILARTE</t>
  </si>
  <si>
    <t>181</t>
  </si>
  <si>
    <t>GADGETBOX</t>
  </si>
  <si>
    <t>182</t>
  </si>
  <si>
    <t>GLOBAL NUTRITION</t>
  </si>
  <si>
    <t>AUROS COPIAS</t>
  </si>
  <si>
    <t>ALMACENES EXITO</t>
  </si>
  <si>
    <t>004</t>
  </si>
  <si>
    <t>DHL</t>
  </si>
  <si>
    <t>104</t>
  </si>
  <si>
    <t>105</t>
  </si>
  <si>
    <t>106</t>
  </si>
  <si>
    <t>107</t>
  </si>
  <si>
    <t>108</t>
  </si>
  <si>
    <t>109</t>
  </si>
  <si>
    <t>110</t>
  </si>
  <si>
    <t>MOMOTEA</t>
  </si>
  <si>
    <t>112</t>
  </si>
  <si>
    <t>117</t>
  </si>
  <si>
    <t>AEROPOSTALE</t>
  </si>
  <si>
    <t>118</t>
  </si>
  <si>
    <t>119</t>
  </si>
  <si>
    <t>123</t>
  </si>
  <si>
    <t>125</t>
  </si>
  <si>
    <t>126</t>
  </si>
  <si>
    <t>LEGO</t>
  </si>
  <si>
    <t>127</t>
  </si>
  <si>
    <t>NIKE</t>
  </si>
  <si>
    <t>129</t>
  </si>
  <si>
    <t>ADIDAS</t>
  </si>
  <si>
    <t>131</t>
  </si>
  <si>
    <t>PUNTO BLANCO</t>
  </si>
  <si>
    <t>132</t>
  </si>
  <si>
    <t>133</t>
  </si>
  <si>
    <t>ISHOP</t>
  </si>
  <si>
    <t>134</t>
  </si>
  <si>
    <t>135</t>
  </si>
  <si>
    <t>136</t>
  </si>
  <si>
    <t>137</t>
  </si>
  <si>
    <t>138</t>
  </si>
  <si>
    <t>139</t>
  </si>
  <si>
    <t>141</t>
  </si>
  <si>
    <t>NAPPA</t>
  </si>
  <si>
    <t>142</t>
  </si>
  <si>
    <t>143</t>
  </si>
  <si>
    <t>144</t>
  </si>
  <si>
    <t>145</t>
  </si>
  <si>
    <t>111</t>
  </si>
  <si>
    <t>147</t>
  </si>
  <si>
    <t>VINTRO</t>
  </si>
  <si>
    <t>148</t>
  </si>
  <si>
    <t>MORPH</t>
  </si>
  <si>
    <t>150</t>
  </si>
  <si>
    <t>GARMIN</t>
  </si>
  <si>
    <t>151</t>
  </si>
  <si>
    <t>BIONICA</t>
  </si>
  <si>
    <t>152</t>
  </si>
  <si>
    <t>MARTINA ACCESORIOS</t>
  </si>
  <si>
    <t>153</t>
  </si>
  <si>
    <t>O´NEILL</t>
  </si>
  <si>
    <t>154</t>
  </si>
  <si>
    <t>BOSI</t>
  </si>
  <si>
    <t>156</t>
  </si>
  <si>
    <t>PERCIMON</t>
  </si>
  <si>
    <t>158</t>
  </si>
  <si>
    <t>WANITTA</t>
  </si>
  <si>
    <t>159</t>
  </si>
  <si>
    <t>160</t>
  </si>
  <si>
    <t>NOISE LAB</t>
  </si>
  <si>
    <t>161</t>
  </si>
  <si>
    <t>OPTICA COLOMBIANA</t>
  </si>
  <si>
    <t>163</t>
  </si>
  <si>
    <t>ADIDAS ORIGINALS</t>
  </si>
  <si>
    <t>165</t>
  </si>
  <si>
    <t>166</t>
  </si>
  <si>
    <t>IMUSA</t>
  </si>
  <si>
    <t>167</t>
  </si>
  <si>
    <t>168</t>
  </si>
  <si>
    <t>PUMA</t>
  </si>
  <si>
    <t>170</t>
  </si>
  <si>
    <t>BRAHMA</t>
  </si>
  <si>
    <t>171</t>
  </si>
  <si>
    <t>GEF</t>
  </si>
  <si>
    <t>172</t>
  </si>
  <si>
    <t>PANDORA</t>
  </si>
  <si>
    <t>176</t>
  </si>
  <si>
    <t>178</t>
  </si>
  <si>
    <t>MADELO</t>
  </si>
  <si>
    <t>179</t>
  </si>
  <si>
    <t>ZONAZUL</t>
  </si>
  <si>
    <t>179A</t>
  </si>
  <si>
    <t>CALICHE CEVICHE</t>
  </si>
  <si>
    <t>201</t>
  </si>
  <si>
    <t>SPEEDO</t>
  </si>
  <si>
    <t>202</t>
  </si>
  <si>
    <t>COLOR BLUE</t>
  </si>
  <si>
    <t>KIVA HAN CAFE</t>
  </si>
  <si>
    <t>203</t>
  </si>
  <si>
    <t>NAUTY BLUE</t>
  </si>
  <si>
    <t>204</t>
  </si>
  <si>
    <t>ARENA</t>
  </si>
  <si>
    <t>205</t>
  </si>
  <si>
    <t>CRISTINA RESTREPO</t>
  </si>
  <si>
    <t>CELUCOM</t>
  </si>
  <si>
    <t>206</t>
  </si>
  <si>
    <t>TOMMY HILFIGER</t>
  </si>
  <si>
    <t>207</t>
  </si>
  <si>
    <t>KARIBIK</t>
  </si>
  <si>
    <t>208</t>
  </si>
  <si>
    <t>TANIA</t>
  </si>
  <si>
    <t>208Z</t>
  </si>
  <si>
    <t>CASIO</t>
  </si>
  <si>
    <t>209</t>
  </si>
  <si>
    <t>LOUIS BARTON</t>
  </si>
  <si>
    <t>ACIUM</t>
  </si>
  <si>
    <t>PONTO BRASILEIRO</t>
  </si>
  <si>
    <t>NESPRESSO</t>
  </si>
  <si>
    <t>214</t>
  </si>
  <si>
    <t>SEVEN SEVEN</t>
  </si>
  <si>
    <t>CAMISERIA EUROPEA</t>
  </si>
  <si>
    <t>215</t>
  </si>
  <si>
    <t>DON JUAN ACCESORIOS</t>
  </si>
  <si>
    <t>216</t>
  </si>
  <si>
    <t>NAVISSI</t>
  </si>
  <si>
    <t>NATURES STORES</t>
  </si>
  <si>
    <t>217</t>
  </si>
  <si>
    <t>CINE COLOMBIA</t>
  </si>
  <si>
    <t>218</t>
  </si>
  <si>
    <t>SURTITODO</t>
  </si>
  <si>
    <t>219</t>
  </si>
  <si>
    <t>EL DEPORTISTA</t>
  </si>
  <si>
    <t>220</t>
  </si>
  <si>
    <t>221</t>
  </si>
  <si>
    <t>OLIVE</t>
  </si>
  <si>
    <t>222</t>
  </si>
  <si>
    <t>LINEA ESTETICA</t>
  </si>
  <si>
    <t>BODY CONFORT STORE</t>
  </si>
  <si>
    <t>SENTHIA</t>
  </si>
  <si>
    <t>+QUALITY</t>
  </si>
  <si>
    <t>225</t>
  </si>
  <si>
    <t>226</t>
  </si>
  <si>
    <t>TIGO</t>
  </si>
  <si>
    <t>227</t>
  </si>
  <si>
    <t>LILI PINK</t>
  </si>
  <si>
    <t>228</t>
  </si>
  <si>
    <t>229</t>
  </si>
  <si>
    <t>230</t>
  </si>
  <si>
    <t>PLAZET</t>
  </si>
  <si>
    <t>231</t>
  </si>
  <si>
    <t>232</t>
  </si>
  <si>
    <t>233</t>
  </si>
  <si>
    <t>GIROS Y FINANZAS</t>
  </si>
  <si>
    <t>234</t>
  </si>
  <si>
    <t>234A</t>
  </si>
  <si>
    <t>OPRAP</t>
  </si>
  <si>
    <t>BEAUTY ICE</t>
  </si>
  <si>
    <t>235</t>
  </si>
  <si>
    <t>236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</si>
  <si>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</si>
  <si>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</si>
  <si>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</si>
  <si>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</si>
  <si>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</si>
  <si>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</si>
  <si>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</si>
  <si>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</si>
  <si>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</si>
  <si>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</si>
  <si>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</si>
  <si>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</si>
  <si>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</si>
  <si>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</si>
  <si>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AMERICAN EAGLE</t>
  </si>
  <si>
    <t>253</t>
  </si>
  <si>
    <t>NAF NAF</t>
  </si>
  <si>
    <t>254</t>
  </si>
  <si>
    <t>BON BONITE</t>
  </si>
  <si>
    <t>255</t>
  </si>
  <si>
    <t>TOTTO</t>
  </si>
  <si>
    <t>256</t>
  </si>
  <si>
    <t>258</t>
  </si>
  <si>
    <t>FXA SHOP</t>
  </si>
  <si>
    <t>261</t>
  </si>
  <si>
    <t>262</t>
  </si>
  <si>
    <t>PAYLESS</t>
  </si>
  <si>
    <t>263</t>
  </si>
  <si>
    <t>FRUTA FRESCA</t>
  </si>
  <si>
    <t>264</t>
  </si>
  <si>
    <t>STUDIO F</t>
  </si>
  <si>
    <t>266</t>
  </si>
  <si>
    <t>OFFCORSS</t>
  </si>
  <si>
    <t>267</t>
  </si>
  <si>
    <t>CANDELARIA</t>
  </si>
  <si>
    <t>268</t>
  </si>
  <si>
    <t>MINISO</t>
  </si>
  <si>
    <t>269</t>
  </si>
  <si>
    <t>RIFLE</t>
  </si>
  <si>
    <t>270</t>
  </si>
  <si>
    <t>POLO CLUB</t>
  </si>
  <si>
    <t>271</t>
  </si>
  <si>
    <t>COLE HAAN</t>
  </si>
  <si>
    <t>301</t>
  </si>
  <si>
    <t>CELEBRITY BARBER SHOP</t>
  </si>
  <si>
    <t>302</t>
  </si>
  <si>
    <t>FOTOMILENIO</t>
  </si>
  <si>
    <t>303</t>
  </si>
  <si>
    <t>MONSTER</t>
  </si>
  <si>
    <t>303Z</t>
  </si>
  <si>
    <t>TOSTAO</t>
  </si>
  <si>
    <t>304</t>
  </si>
  <si>
    <t>LENS FOREVER</t>
  </si>
  <si>
    <t>305</t>
  </si>
  <si>
    <t>TIENDA DERMATOLOGICA PIEL</t>
  </si>
  <si>
    <t>307</t>
  </si>
  <si>
    <t>COMFENALCO ANTIOQUIA</t>
  </si>
  <si>
    <t>D8</t>
  </si>
  <si>
    <t>308</t>
  </si>
  <si>
    <t>308Z</t>
  </si>
  <si>
    <t>310</t>
  </si>
  <si>
    <t>RAMBLER</t>
  </si>
  <si>
    <t>311</t>
  </si>
  <si>
    <t>312</t>
  </si>
  <si>
    <t>COMODISIMOS</t>
  </si>
  <si>
    <t>313</t>
  </si>
  <si>
    <t>316Z</t>
  </si>
  <si>
    <t>DOGGER</t>
  </si>
  <si>
    <t>314</t>
  </si>
  <si>
    <t>LA CASA DEL GRANJERO</t>
  </si>
  <si>
    <t>316</t>
  </si>
  <si>
    <t>CROMANTIC</t>
  </si>
  <si>
    <t>318</t>
  </si>
  <si>
    <t>TODO EN ARTES</t>
  </si>
  <si>
    <t>319</t>
  </si>
  <si>
    <t>322</t>
  </si>
  <si>
    <t>324</t>
  </si>
  <si>
    <t>326</t>
  </si>
  <si>
    <t>317</t>
  </si>
  <si>
    <t>COLSUBSIDIO</t>
  </si>
  <si>
    <t>329</t>
  </si>
  <si>
    <t>330</t>
  </si>
  <si>
    <t>331</t>
  </si>
  <si>
    <t>333</t>
  </si>
  <si>
    <t>334</t>
  </si>
  <si>
    <t>336</t>
  </si>
  <si>
    <t>340</t>
  </si>
  <si>
    <t>341</t>
  </si>
  <si>
    <t>343</t>
  </si>
  <si>
    <t>344</t>
  </si>
  <si>
    <t>345</t>
  </si>
  <si>
    <t>HAPPY CITY</t>
  </si>
  <si>
    <t>346</t>
  </si>
  <si>
    <t>347</t>
  </si>
  <si>
    <t>349</t>
  </si>
  <si>
    <t>350</t>
  </si>
  <si>
    <t>351</t>
  </si>
  <si>
    <t>353</t>
  </si>
  <si>
    <t>323</t>
  </si>
  <si>
    <t>358</t>
  </si>
  <si>
    <t>ILUMINATA</t>
  </si>
  <si>
    <t>359</t>
  </si>
  <si>
    <t>MELLON OF PARTY</t>
  </si>
  <si>
    <t>224</t>
  </si>
  <si>
    <t>364</t>
  </si>
  <si>
    <t>366</t>
  </si>
  <si>
    <t>368</t>
  </si>
  <si>
    <t>369</t>
  </si>
  <si>
    <t>EMILIANO LA TAQUERIA</t>
  </si>
  <si>
    <t>370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</si>
  <si>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</si>
  <si>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</si>
  <si>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</si>
  <si>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</si>
  <si>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</si>
  <si>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</si>
  <si>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</si>
  <si>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</si>
  <si>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</si>
  <si>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</si>
  <si>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</si>
  <si>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</si>
  <si>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</si>
  <si>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</si>
  <si>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402</t>
  </si>
  <si>
    <t>LA JAULA DEL ANGEL</t>
  </si>
  <si>
    <t>D10</t>
  </si>
  <si>
    <t>D16</t>
  </si>
  <si>
    <t>D17</t>
  </si>
  <si>
    <t>D2</t>
  </si>
  <si>
    <t>D3</t>
  </si>
  <si>
    <t>D4</t>
  </si>
  <si>
    <t>D9</t>
  </si>
  <si>
    <t>140</t>
  </si>
  <si>
    <t>162</t>
  </si>
  <si>
    <t>PRIMAVERA TIENDA DE DISEÑO</t>
  </si>
  <si>
    <t>LA SASTRERIA</t>
  </si>
  <si>
    <t>WOM</t>
  </si>
  <si>
    <t>258A</t>
  </si>
  <si>
    <t>BLUEO</t>
  </si>
  <si>
    <t>MUNDO UNICO</t>
  </si>
  <si>
    <t>362</t>
  </si>
  <si>
    <t>115</t>
  </si>
  <si>
    <t>CUEROS VELEZ</t>
  </si>
  <si>
    <t>220Z</t>
  </si>
  <si>
    <t>355</t>
  </si>
  <si>
    <t>352A</t>
  </si>
  <si>
    <t>128</t>
  </si>
  <si>
    <t>D20</t>
  </si>
  <si>
    <t>D21</t>
  </si>
  <si>
    <t>D28</t>
  </si>
  <si>
    <t>006</t>
  </si>
  <si>
    <t>217AZ</t>
  </si>
  <si>
    <t>116</t>
  </si>
  <si>
    <t>409</t>
  </si>
  <si>
    <t>D30</t>
  </si>
  <si>
    <t>7</t>
  </si>
  <si>
    <t>218B</t>
  </si>
  <si>
    <t>002Z</t>
  </si>
  <si>
    <t>149</t>
  </si>
  <si>
    <t>007</t>
  </si>
  <si>
    <t>169B</t>
  </si>
  <si>
    <t>AUTOZEN</t>
  </si>
  <si>
    <t>DECATHLON</t>
  </si>
  <si>
    <t>MANPOWER</t>
  </si>
  <si>
    <t>PAT PRIMO</t>
  </si>
  <si>
    <t>APRISA LAVADO</t>
  </si>
  <si>
    <t>O BOTICARIO</t>
  </si>
  <si>
    <t>SOFASA</t>
  </si>
  <si>
    <t>M3 STORAGE</t>
  </si>
  <si>
    <t>TENNIS</t>
  </si>
  <si>
    <t>DIGITAL LLAVES</t>
  </si>
  <si>
    <t>OLFABRAND</t>
  </si>
  <si>
    <t>AUTOS EXITO</t>
  </si>
  <si>
    <t>TISSOT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</si>
</sst>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&quot;$&quot;\ #,##0"/>
    <numFmt numFmtId="165" formatCode="#,##0_ ;\-#,##0\ 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2" borderId="0" applyNumberFormat="0" applyBorder="0" applyAlignment="0" applyProtection="0"/>
    <xf numFmtId="43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14" fontId="0" fillId="0" borderId="0" xfId="0" applyNumberFormat="1"/>
    <xf numFmtId="0" fontId="4" fillId="2" borderId="0" xfId="1" applyFont="1"/>
    <xf numFmtId="0" fontId="0" fillId="0" borderId="2" xfId="0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0" xfId="0" applyProtection="1">
      <protection locked="0"/>
    </xf>
    <xf numFmtId="0" fontId="0" fillId="0" borderId="5" xfId="0" applyBorder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14" fontId="0" fillId="0" borderId="7" xfId="0" applyNumberFormat="1" applyBorder="1" applyAlignment="1" applyProtection="1">
      <alignment horizontal="center"/>
      <protection hidden="1"/>
    </xf>
    <xf numFmtId="0" fontId="0" fillId="0" borderId="5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10" xfId="0" applyBorder="1" applyAlignment="1">
      <alignment horizontal="center"/>
    </xf>
    <xf numFmtId="0" fontId="2" fillId="0" borderId="5" xfId="0" applyFont="1" applyBorder="1" applyAlignment="1">
      <alignment horizontal="left" indent="2"/>
    </xf>
    <xf numFmtId="0" fontId="0" fillId="0" borderId="14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 applyProtection="1">
      <alignment horizontal="center" vertical="center"/>
      <protection hidden="1"/>
    </xf>
    <xf numFmtId="0" fontId="1" fillId="0" borderId="7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3" fontId="0" fillId="0" borderId="0" xfId="0" applyNumberFormat="1"/>
    <xf numFmtId="165" fontId="0" fillId="0" borderId="7" xfId="2" applyNumberFormat="1" applyFont="1" applyBorder="1" applyAlignment="1" applyProtection="1">
      <alignment horizontal="center" vertical="center"/>
      <protection locked="0"/>
    </xf>
    <xf numFmtId="0" fontId="0" fillId="0" borderId="17" xfId="0" applyBorder="1" applyProtection="1">
      <protection locked="0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Protection="1">
      <protection locked="0"/>
    </xf>
    <xf numFmtId="0" fontId="0" fillId="0" borderId="12" xfId="0" applyBorder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164" fontId="6" fillId="0" borderId="15" xfId="0" applyNumberFormat="1" applyFont="1" applyBorder="1" applyAlignment="1" applyProtection="1">
      <alignment horizontal="center" vertical="center"/>
      <protection hidden="1"/>
    </xf>
    <xf numFmtId="0" fontId="6" fillId="0" borderId="16" xfId="0" applyFont="1" applyBorder="1" applyAlignment="1" applyProtection="1">
      <alignment horizontal="center" vertical="center"/>
      <protection hidden="1"/>
    </xf>
    <xf numFmtId="0" fontId="0" fillId="0" borderId="13" xfId="0" applyBorder="1" applyAlignment="1" applyProtection="1">
      <alignment horizontal="center"/>
      <protection locked="0"/>
    </xf>
    <xf numFmtId="0" fontId="1" fillId="0" borderId="0" xfId="0" applyFont="1"/>
    <xf numFmtId="0" fontId="2" fillId="0" borderId="0" xfId="0" applyFont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164" fontId="1" fillId="0" borderId="0" xfId="0" applyNumberFormat="1" applyFont="1" applyAlignment="1" applyProtection="1">
      <alignment horizontal="center" vertical="center" wrapText="1"/>
      <protection hidden="1"/>
    </xf>
    <xf numFmtId="165" fontId="6" fillId="0" borderId="15" xfId="2" applyNumberFormat="1" applyFont="1" applyBorder="1" applyAlignment="1" applyProtection="1">
      <alignment horizontal="center" vertical="center"/>
      <protection hidden="1"/>
    </xf>
    <xf numFmtId="165" fontId="6" fillId="0" borderId="16" xfId="2" applyNumberFormat="1" applyFont="1" applyBorder="1" applyAlignment="1" applyProtection="1">
      <alignment horizontal="center" vertical="center"/>
      <protection hidden="1"/>
    </xf>
  </cellXfs>
  <cellStyles count="3">
    <cellStyle name="60% - Énfasis1" xfId="1" builtinId="32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104774</xdr:colOff>
      <xdr:row>0</xdr:row>
      <xdr:rowOff>66675</xdr:rowOff>
    </xdr:from>
    <xdr:ext cx="1170689" cy="1000125"/>
    <xdr:pic>
      <xdr:nvPicPr>
        <xdr:cNvPr id="2" name="Imagen 1">
          <a:extLst>
            <a:ext uri="{FF2B5EF4-FFF2-40B4-BE49-F238E27FC236}">
              <a16:creationId xmlns:a16="http://schemas.microsoft.com/office/drawing/2014/main" id="{B745C43A-46F2-4C9A-88A1-DD68327F51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49" y="66675"/>
          <a:ext cx="1170689" cy="1000125"/>
        </a:xfrm>
        <a:prstGeom prst="rect">
          <a:avLst/>
        </a:prstGeom>
      </xdr:spPr>
    </xdr:pic>
    <xdr:clientData/>
  </xdr:oneCellAnchor>
  <xdr:oneCellAnchor>
    <xdr:from>
      <xdr:col>5</xdr:col>
      <xdr:colOff>285750</xdr:colOff>
      <xdr:row>0</xdr:row>
      <xdr:rowOff>0</xdr:rowOff>
    </xdr:from>
    <xdr:ext cx="276225" cy="1143001"/>
    <xdr:pic>
      <xdr:nvPicPr>
        <xdr:cNvPr id="3" name="Imagen 2">
          <a:extLst>
            <a:ext uri="{FF2B5EF4-FFF2-40B4-BE49-F238E27FC236}">
              <a16:creationId xmlns:a16="http://schemas.microsoft.com/office/drawing/2014/main" id="{D19081E0-3CF4-462E-9ED7-0BBB4C219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0"/>
          <a:ext cx="276225" cy="1143001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ListaMarcas" displayName="ListaMarcas" ref="O1:Q282" totalsRowShown="0">
  <autoFilter ref="O1:Q282" xr:uid="{00000000-0009-0000-0100-000003000000}"/>
  <tableColumns count="3">
    <tableColumn id="1" xr3:uid="{00000000-0010-0000-0000-000001000000}" name="Local"/>
    <tableColumn id="2" xr3:uid="{00000000-0010-0000-0000-000002000000}" name="Marca"/>
    <tableColumn id="3" xr3:uid="{00000000-0010-0000-0000-000003000000}" name="Concatenado">
      <calculatedColumnFormula>CONCATENATE(ListaMarcas[[#This Row],[Local]]," - ",ListaMarcas[[#This Row],[Marca]])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Años" displayName="Años" ref="F1:F27" totalsRowShown="0">
  <autoFilter ref="F1:F27" xr:uid="{00000000-0009-0000-0100-000001000000}"/>
  <tableColumns count="1">
    <tableColumn id="1" xr3:uid="{00000000-0010-0000-0100-000001000000}" name="Añ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Meses" displayName="Meses" ref="H1:H13" totalsRowShown="0">
  <autoFilter ref="H1:H13" xr:uid="{00000000-0009-0000-0100-000002000000}"/>
  <tableColumns count="1">
    <tableColumn id="1" xr3:uid="{00000000-0010-0000-0200-000001000000}" name="Me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49"/>
  <sheetViews>
    <sheetView showGridLines="0" tabSelected="1" zoomScaleNormal="100" workbookViewId="0">
      <selection activeCell="E10" sqref="E10"/>
    </sheetView>
  </sheetViews>
  <sheetFormatPr baseColWidth="10" defaultColWidth="0" defaultRowHeight="14.5" zeroHeight="1" x14ac:dyDescent="0.35"/>
  <cols>
    <col min="1" max="1" width="5" style="8" customWidth="1"/>
    <col min="2" max="2" width="19.26953125" style="10" customWidth="1"/>
    <col min="3" max="3" width="19.7265625" style="10" customWidth="1"/>
    <col min="4" max="4" width="16.7265625" style="10" customWidth="1"/>
    <col min="5" max="5" width="20.81640625" style="8" customWidth="1"/>
    <col min="6" max="6" width="9.81640625" style="8" customWidth="1"/>
    <col min="7" max="7" width="3" style="8" customWidth="1"/>
    <col min="8" max="16384" width="3" style="8" hidden="1"/>
  </cols>
  <sheetData>
    <row r="1" spans="1:12" x14ac:dyDescent="0.35">
      <c r="A1" s="4"/>
      <c r="B1" s="5"/>
      <c r="C1" s="5"/>
      <c r="D1" s="5"/>
      <c r="E1" s="6"/>
      <c r="F1" s="7"/>
    </row>
    <row r="2" spans="1:12" x14ac:dyDescent="0.35">
      <c r="A2" s="14"/>
      <c r="B2" s="15"/>
      <c r="C2" s="35" t="s">
        <v>221</v>
      </c>
      <c r="D2" s="35"/>
      <c r="E2" s="35"/>
      <c r="F2" s="16"/>
    </row>
    <row r="3" spans="1:12" ht="12.75" customHeight="1" x14ac:dyDescent="0.35">
      <c r="A3" s="14"/>
      <c r="B3" s="15"/>
      <c r="C3" s="15"/>
      <c r="D3" s="15"/>
      <c r="E3"/>
      <c r="F3" s="16"/>
    </row>
    <row r="4" spans="1:12" x14ac:dyDescent="0.35">
      <c r="A4" s="14"/>
      <c r="B4" s="15"/>
      <c r="C4" s="35" t="s">
        <v>220</v>
      </c>
      <c r="D4" s="35"/>
      <c r="E4" s="35"/>
      <c r="F4" s="16"/>
    </row>
    <row r="5" spans="1:12" ht="9.75" customHeight="1" x14ac:dyDescent="0.35">
      <c r="A5" s="14"/>
      <c r="B5" s="15"/>
      <c r="C5" s="15"/>
      <c r="D5" s="15"/>
      <c r="E5"/>
      <c r="F5" s="16"/>
    </row>
    <row r="6" spans="1:12" x14ac:dyDescent="0.35">
      <c r="A6" s="14"/>
      <c r="B6" s="15"/>
      <c r="C6" s="36" t="s">
        <v>222</v>
      </c>
      <c r="D6" s="36"/>
      <c r="E6" s="36"/>
      <c r="F6" s="16"/>
    </row>
    <row r="7" spans="1:12" x14ac:dyDescent="0.35">
      <c r="A7" s="14"/>
      <c r="B7" s="15"/>
      <c r="C7" s="15"/>
      <c r="D7" s="15"/>
      <c r="E7"/>
      <c r="F7" s="16"/>
    </row>
    <row r="8" spans="1:12" x14ac:dyDescent="0.35">
      <c r="A8" s="9"/>
      <c r="B8" s="37" t="s">
        <v>207</v>
      </c>
      <c r="C8" s="38"/>
      <c r="D8" s="34"/>
      <c r="E8" s="34"/>
      <c r="F8" s="11"/>
    </row>
    <row r="9" spans="1:12" x14ac:dyDescent="0.35">
      <c r="A9" s="9"/>
      <c r="B9" s="17" t="s">
        <v>210</v>
      </c>
      <c r="C9" s="29">
        <v>2022</v>
      </c>
      <c r="D9" s="17" t="s">
        <v>211</v>
      </c>
      <c r="E9" s="29">
        <v>10</v>
      </c>
      <c r="F9" s="11"/>
      <c r="H9" s="10"/>
      <c r="I9" s="10"/>
      <c r="J9" s="10"/>
      <c r="K9" s="10"/>
      <c r="L9" s="10"/>
    </row>
    <row r="10" spans="1:12" x14ac:dyDescent="0.35">
      <c r="A10" s="18" t="s">
        <v>219</v>
      </c>
      <c r="B10" s="15"/>
      <c r="C10" s="15"/>
      <c r="D10" s="19"/>
      <c r="E10"/>
      <c r="F10" s="16"/>
    </row>
    <row r="11" spans="1:12" x14ac:dyDescent="0.35">
      <c r="A11" s="14"/>
      <c r="B11" s="15"/>
      <c r="C11" s="15"/>
      <c r="D11" s="15"/>
      <c r="E11"/>
      <c r="F11" s="16"/>
    </row>
    <row r="12" spans="1:12" ht="29" x14ac:dyDescent="0.35">
      <c r="A12" s="9"/>
      <c r="B12" s="21" t="s">
        <v>206</v>
      </c>
      <c r="C12" s="21" t="s">
        <v>209</v>
      </c>
      <c r="D12" s="20" t="s">
        <v>216</v>
      </c>
      <c r="E12" s="22" t="s">
        <v>208</v>
      </c>
      <c r="F12" s="11"/>
    </row>
    <row r="13" spans="1:12" x14ac:dyDescent="0.35">
      <c r="A13" s="9"/>
      <c r="B13" s="13">
        <f>IF(ROWS($B$13:B13)&lt;=DAY('Base de Datos Marcas - Envigado'!$H$18),'Base de Datos Marcas - Envigado'!$H$16 + ROWS($B$13:B13)-1,"")</f>
        <v>44835</v>
      </c>
      <c r="C13" s="13" t="str">
        <f>IF(OR(UPPER(TEXT(B13,"dddd"))="MONDAY",UPPER(TEXT(B13,"dddd"))="LUNES"),"LUNES",
IF(OR(UPPER(TEXT(B13,"dddd"))="TUESDAY",UPPER(TEXT(B13,"dddd"))="MARTES"),"MARTES",
IF(OR(UPPER(TEXT(B13,"dddd"))="WEDNESDAY",UPPER(TEXT(B13,"dddd"))="MIÉRCOLES"),"MIÉRCOLES",
IF(OR(UPPER(TEXT(B13,"dddd"))="THURSDAY",UPPER(TEXT(B13,"dddd"))="JUEVES"),"JUEVES",
IF(OR(UPPER(TEXT(B13,"dddd"))="FRIDAY",UPPER(TEXT(B13,"dddd"))="VIERNES"),"VIERNES",
IF(OR(UPPER(TEXT(B13,"dddd"))="SATURDAY",UPPER(TEXT(B13,"dddd"))="SÁBADO"),"SÁBADO",
IF(OR(UPPER(TEXT(B13,"dddd"))="SUNDAY",UPPER(TEXT(B13,"dddd"))="DOMINGO"),"DOMINGO","")))))))</f>
        <v>SÁBADO</v>
      </c>
      <c r="D13" s="25"/>
      <c r="E13" s="25"/>
      <c r="F13" s="11"/>
    </row>
    <row r="14" spans="1:12" x14ac:dyDescent="0.35">
      <c r="A14" s="9"/>
      <c r="B14" s="13">
        <f>IF(ROWS($B$13:B14)&lt;=DAY('Base de Datos Marcas - Envigado'!$H$18),'Base de Datos Marcas - Envigado'!$H$16 + ROWS($B$13:B14)-1,"")</f>
        <v>44836</v>
      </c>
      <c r="C14" s="13" t="str">
        <f t="shared" ref="C14:C43" si="0">IF(OR(UPPER(TEXT(B14,"dddd"))="MONDAY",UPPER(TEXT(B14,"dddd"))="LUNES"),"LUNES",
IF(OR(UPPER(TEXT(B14,"dddd"))="TUESDAY",UPPER(TEXT(B14,"dddd"))="MARTES"),"MARTES",
IF(OR(UPPER(TEXT(B14,"dddd"))="WEDNESDAY",UPPER(TEXT(B14,"dddd"))="MIÉRCOLES"),"MIÉRCOLES",
IF(OR(UPPER(TEXT(B14,"dddd"))="THURSDAY",UPPER(TEXT(B14,"dddd"))="JUEVES"),"JUEVES",
IF(OR(UPPER(TEXT(B14,"dddd"))="FRIDAY",UPPER(TEXT(B14,"dddd"))="VIERNES"),"VIERNES",
IF(OR(UPPER(TEXT(B14,"dddd"))="SATURDAY",UPPER(TEXT(B14,"dddd"))="SÁBADO"),"SÁBADO",
IF(OR(UPPER(TEXT(B14,"dddd"))="SUNDAY",UPPER(TEXT(B14,"dddd"))="DOMINGO"),"DOMINGO","")))))))</f>
        <v>DOMINGO</v>
      </c>
      <c r="D14" s="25"/>
      <c r="E14" s="25"/>
      <c r="F14" s="11"/>
    </row>
    <row r="15" spans="1:12" x14ac:dyDescent="0.35">
      <c r="A15" s="9"/>
      <c r="B15" s="13">
        <f>IF(ROWS($B$13:B15)&lt;=DAY('Base de Datos Marcas - Envigado'!$H$18),'Base de Datos Marcas - Envigado'!$H$16 + ROWS($B$13:B15)-1,"")</f>
        <v>44837</v>
      </c>
      <c r="C15" s="13" t="str">
        <f t="shared" si="0"/>
        <v>LUNES</v>
      </c>
      <c r="D15" s="25"/>
      <c r="E15" s="25"/>
      <c r="F15" s="11"/>
    </row>
    <row r="16" spans="1:12" x14ac:dyDescent="0.35">
      <c r="A16" s="9"/>
      <c r="B16" s="13">
        <f>IF(ROWS($B$13:B16)&lt;=DAY('Base de Datos Marcas - Envigado'!$H$18),'Base de Datos Marcas - Envigado'!$H$16 + ROWS($B$13:B16)-1,"")</f>
        <v>44838</v>
      </c>
      <c r="C16" s="13" t="str">
        <f t="shared" si="0"/>
        <v>MARTES</v>
      </c>
      <c r="D16" s="25"/>
      <c r="E16" s="25"/>
      <c r="F16" s="11"/>
    </row>
    <row r="17" spans="1:6" x14ac:dyDescent="0.35">
      <c r="A17" s="9"/>
      <c r="B17" s="13">
        <f>IF(ROWS($B$13:B17)&lt;=DAY('Base de Datos Marcas - Envigado'!$H$18),'Base de Datos Marcas - Envigado'!$H$16 + ROWS($B$13:B17)-1,"")</f>
        <v>44839</v>
      </c>
      <c r="C17" s="13" t="str">
        <f t="shared" si="0"/>
        <v>MIÉRCOLES</v>
      </c>
      <c r="D17" s="25"/>
      <c r="E17" s="25"/>
      <c r="F17" s="11"/>
    </row>
    <row r="18" spans="1:6" x14ac:dyDescent="0.35">
      <c r="A18" s="9"/>
      <c r="B18" s="13">
        <f>IF(ROWS($B$13:B18)&lt;=DAY('Base de Datos Marcas - Envigado'!$H$18),'Base de Datos Marcas - Envigado'!$H$16 + ROWS($B$13:B18)-1,"")</f>
        <v>44840</v>
      </c>
      <c r="C18" s="13" t="str">
        <f t="shared" si="0"/>
        <v>JUEVES</v>
      </c>
      <c r="D18" s="25"/>
      <c r="E18" s="25"/>
      <c r="F18" s="11"/>
    </row>
    <row r="19" spans="1:6" x14ac:dyDescent="0.35">
      <c r="A19" s="9"/>
      <c r="B19" s="13">
        <f>IF(ROWS($B$13:B19)&lt;=DAY('Base de Datos Marcas - Envigado'!$H$18),'Base de Datos Marcas - Envigado'!$H$16 + ROWS($B$13:B19)-1,"")</f>
        <v>44841</v>
      </c>
      <c r="C19" s="13" t="str">
        <f t="shared" si="0"/>
        <v>VIERNES</v>
      </c>
      <c r="D19" s="25"/>
      <c r="E19" s="25"/>
      <c r="F19" s="11"/>
    </row>
    <row r="20" spans="1:6" x14ac:dyDescent="0.35">
      <c r="A20" s="9"/>
      <c r="B20" s="13">
        <f>IF(ROWS($B$13:B20)&lt;=DAY('Base de Datos Marcas - Envigado'!$H$18),'Base de Datos Marcas - Envigado'!$H$16 + ROWS($B$13:B20)-1,"")</f>
        <v>44842</v>
      </c>
      <c r="C20" s="13" t="str">
        <f t="shared" si="0"/>
        <v>SÁBADO</v>
      </c>
      <c r="D20" s="25"/>
      <c r="E20" s="25"/>
      <c r="F20" s="11"/>
    </row>
    <row r="21" spans="1:6" x14ac:dyDescent="0.35">
      <c r="A21" s="9"/>
      <c r="B21" s="13">
        <f>IF(ROWS($B$13:B21)&lt;=DAY('Base de Datos Marcas - Envigado'!$H$18),'Base de Datos Marcas - Envigado'!$H$16 + ROWS($B$13:B21)-1,"")</f>
        <v>44843</v>
      </c>
      <c r="C21" s="13" t="str">
        <f t="shared" si="0"/>
        <v>DOMINGO</v>
      </c>
      <c r="D21" s="25"/>
      <c r="E21" s="25"/>
      <c r="F21" s="11"/>
    </row>
    <row r="22" spans="1:6" x14ac:dyDescent="0.35">
      <c r="A22" s="9"/>
      <c r="B22" s="13">
        <f>IF(ROWS($B$13:B22)&lt;=DAY('Base de Datos Marcas - Envigado'!$H$18),'Base de Datos Marcas - Envigado'!$H$16 + ROWS($B$13:B22)-1,"")</f>
        <v>44844</v>
      </c>
      <c r="C22" s="13" t="str">
        <f t="shared" si="0"/>
        <v>LUNES</v>
      </c>
      <c r="D22" s="25"/>
      <c r="E22" s="25"/>
      <c r="F22" s="11"/>
    </row>
    <row r="23" spans="1:6" x14ac:dyDescent="0.35">
      <c r="A23" s="9"/>
      <c r="B23" s="13">
        <f>IF(ROWS($B$13:B23)&lt;=DAY('Base de Datos Marcas - Envigado'!$H$18),'Base de Datos Marcas - Envigado'!$H$16 + ROWS($B$13:B23)-1,"")</f>
        <v>44845</v>
      </c>
      <c r="C23" s="13" t="str">
        <f t="shared" si="0"/>
        <v>MARTES</v>
      </c>
      <c r="D23" s="25"/>
      <c r="E23" s="25"/>
      <c r="F23" s="11"/>
    </row>
    <row r="24" spans="1:6" x14ac:dyDescent="0.35">
      <c r="A24" s="9"/>
      <c r="B24" s="13">
        <f>IF(ROWS($B$13:B24)&lt;=DAY('Base de Datos Marcas - Envigado'!$H$18),'Base de Datos Marcas - Envigado'!$H$16 + ROWS($B$13:B24)-1,"")</f>
        <v>44846</v>
      </c>
      <c r="C24" s="13" t="str">
        <f t="shared" si="0"/>
        <v>MIÉRCOLES</v>
      </c>
      <c r="D24" s="25"/>
      <c r="E24" s="25"/>
      <c r="F24" s="11"/>
    </row>
    <row r="25" spans="1:6" x14ac:dyDescent="0.35">
      <c r="A25" s="9"/>
      <c r="B25" s="13">
        <f>IF(ROWS($B$13:B25)&lt;=DAY('Base de Datos Marcas - Envigado'!$H$18),'Base de Datos Marcas - Envigado'!$H$16 + ROWS($B$13:B25)-1,"")</f>
        <v>44847</v>
      </c>
      <c r="C25" s="13" t="str">
        <f t="shared" si="0"/>
        <v>JUEVES</v>
      </c>
      <c r="D25" s="25"/>
      <c r="E25" s="25"/>
      <c r="F25" s="11"/>
    </row>
    <row r="26" spans="1:6" x14ac:dyDescent="0.35">
      <c r="A26" s="9"/>
      <c r="B26" s="13">
        <f>IF(ROWS($B$13:B26)&lt;=DAY('Base de Datos Marcas - Envigado'!$H$18),'Base de Datos Marcas - Envigado'!$H$16 + ROWS($B$13:B26)-1,"")</f>
        <v>44848</v>
      </c>
      <c r="C26" s="13" t="str">
        <f t="shared" si="0"/>
        <v>VIERNES</v>
      </c>
      <c r="D26" s="25"/>
      <c r="E26" s="25"/>
      <c r="F26" s="11"/>
    </row>
    <row r="27" spans="1:6" x14ac:dyDescent="0.35">
      <c r="A27" s="9"/>
      <c r="B27" s="13">
        <f>IF(ROWS($B$13:B27)&lt;=DAY('Base de Datos Marcas - Envigado'!$H$18),'Base de Datos Marcas - Envigado'!$H$16 + ROWS($B$13:B27)-1,"")</f>
        <v>44849</v>
      </c>
      <c r="C27" s="13" t="str">
        <f t="shared" si="0"/>
        <v>SÁBADO</v>
      </c>
      <c r="D27" s="25"/>
      <c r="E27" s="25"/>
      <c r="F27" s="11"/>
    </row>
    <row r="28" spans="1:6" x14ac:dyDescent="0.35">
      <c r="A28" s="9"/>
      <c r="B28" s="13">
        <f>IF(ROWS($B$13:B28)&lt;=DAY('Base de Datos Marcas - Envigado'!$H$18),'Base de Datos Marcas - Envigado'!$H$16 + ROWS($B$13:B28)-1,"")</f>
        <v>44850</v>
      </c>
      <c r="C28" s="13" t="str">
        <f t="shared" si="0"/>
        <v>DOMINGO</v>
      </c>
      <c r="D28" s="25"/>
      <c r="E28" s="25"/>
      <c r="F28" s="11"/>
    </row>
    <row r="29" spans="1:6" x14ac:dyDescent="0.35">
      <c r="A29" s="9"/>
      <c r="B29" s="13">
        <f>IF(ROWS($B$13:B29)&lt;=DAY('Base de Datos Marcas - Envigado'!$H$18),'Base de Datos Marcas - Envigado'!$H$16 + ROWS($B$13:B29)-1,"")</f>
        <v>44851</v>
      </c>
      <c r="C29" s="13" t="str">
        <f t="shared" si="0"/>
        <v>LUNES</v>
      </c>
      <c r="D29" s="25"/>
      <c r="E29" s="25"/>
      <c r="F29" s="11"/>
    </row>
    <row r="30" spans="1:6" x14ac:dyDescent="0.35">
      <c r="A30" s="9"/>
      <c r="B30" s="13">
        <f>IF(ROWS($B$13:B30)&lt;=DAY('Base de Datos Marcas - Envigado'!$H$18),'Base de Datos Marcas - Envigado'!$H$16 + ROWS($B$13:B30)-1,"")</f>
        <v>44852</v>
      </c>
      <c r="C30" s="13" t="str">
        <f t="shared" si="0"/>
        <v>MARTES</v>
      </c>
      <c r="D30" s="25"/>
      <c r="E30" s="25"/>
      <c r="F30" s="11"/>
    </row>
    <row r="31" spans="1:6" x14ac:dyDescent="0.35">
      <c r="A31" s="9"/>
      <c r="B31" s="13">
        <f>IF(ROWS($B$13:B31)&lt;=DAY('Base de Datos Marcas - Envigado'!$H$18),'Base de Datos Marcas - Envigado'!$H$16 + ROWS($B$13:B31)-1,"")</f>
        <v>44853</v>
      </c>
      <c r="C31" s="13" t="str">
        <f t="shared" si="0"/>
        <v>MIÉRCOLES</v>
      </c>
      <c r="D31" s="25"/>
      <c r="E31" s="25"/>
      <c r="F31" s="11"/>
    </row>
    <row r="32" spans="1:6" x14ac:dyDescent="0.35">
      <c r="A32" s="9"/>
      <c r="B32" s="13">
        <f>IF(ROWS($B$13:B32)&lt;=DAY('Base de Datos Marcas - Envigado'!$H$18),'Base de Datos Marcas - Envigado'!$H$16 + ROWS($B$13:B32)-1,"")</f>
        <v>44854</v>
      </c>
      <c r="C32" s="13" t="str">
        <f t="shared" si="0"/>
        <v>JUEVES</v>
      </c>
      <c r="D32" s="25"/>
      <c r="E32" s="25"/>
      <c r="F32" s="11"/>
    </row>
    <row r="33" spans="1:6" x14ac:dyDescent="0.35">
      <c r="A33" s="9"/>
      <c r="B33" s="13">
        <f>IF(ROWS($B$13:B33)&lt;=DAY('Base de Datos Marcas - Envigado'!$H$18),'Base de Datos Marcas - Envigado'!$H$16 + ROWS($B$13:B33)-1,"")</f>
        <v>44855</v>
      </c>
      <c r="C33" s="13" t="str">
        <f t="shared" si="0"/>
        <v>VIERNES</v>
      </c>
      <c r="D33" s="25"/>
      <c r="E33" s="25"/>
      <c r="F33" s="11"/>
    </row>
    <row r="34" spans="1:6" x14ac:dyDescent="0.35">
      <c r="A34" s="9"/>
      <c r="B34" s="13">
        <f>IF(ROWS($B$13:B34)&lt;=DAY('Base de Datos Marcas - Envigado'!$H$18),'Base de Datos Marcas - Envigado'!$H$16 + ROWS($B$13:B34)-1,"")</f>
        <v>44856</v>
      </c>
      <c r="C34" s="13" t="str">
        <f t="shared" si="0"/>
        <v>SÁBADO</v>
      </c>
      <c r="D34" s="25"/>
      <c r="E34" s="25"/>
      <c r="F34" s="11"/>
    </row>
    <row r="35" spans="1:6" x14ac:dyDescent="0.35">
      <c r="A35" s="9"/>
      <c r="B35" s="13">
        <f>IF(ROWS($B$13:B35)&lt;=DAY('Base de Datos Marcas - Envigado'!$H$18),'Base de Datos Marcas - Envigado'!$H$16 + ROWS($B$13:B35)-1,"")</f>
        <v>44857</v>
      </c>
      <c r="C35" s="13" t="str">
        <f t="shared" si="0"/>
        <v>DOMINGO</v>
      </c>
      <c r="D35" s="25"/>
      <c r="E35" s="25"/>
      <c r="F35" s="11"/>
    </row>
    <row r="36" spans="1:6" x14ac:dyDescent="0.35">
      <c r="A36" s="9"/>
      <c r="B36" s="13">
        <f>IF(ROWS($B$13:B36)&lt;=DAY('Base de Datos Marcas - Envigado'!$H$18),'Base de Datos Marcas - Envigado'!$H$16 + ROWS($B$13:B36)-1,"")</f>
        <v>44858</v>
      </c>
      <c r="C36" s="13" t="str">
        <f t="shared" si="0"/>
        <v>LUNES</v>
      </c>
      <c r="D36" s="25"/>
      <c r="E36" s="25"/>
      <c r="F36" s="11"/>
    </row>
    <row r="37" spans="1:6" x14ac:dyDescent="0.35">
      <c r="A37" s="9"/>
      <c r="B37" s="13">
        <f>IF(ROWS($B$13:B37)&lt;=DAY('Base de Datos Marcas - Envigado'!$H$18),'Base de Datos Marcas - Envigado'!$H$16 + ROWS($B$13:B37)-1,"")</f>
        <v>44859</v>
      </c>
      <c r="C37" s="13" t="str">
        <f t="shared" si="0"/>
        <v>MARTES</v>
      </c>
      <c r="D37" s="25"/>
      <c r="E37" s="25"/>
      <c r="F37" s="11"/>
    </row>
    <row r="38" spans="1:6" x14ac:dyDescent="0.35">
      <c r="A38" s="9"/>
      <c r="B38" s="13">
        <f>IF(ROWS($B$13:B38)&lt;=DAY('Base de Datos Marcas - Envigado'!$H$18),'Base de Datos Marcas - Envigado'!$H$16 + ROWS($B$13:B38)-1,"")</f>
        <v>44860</v>
      </c>
      <c r="C38" s="13" t="str">
        <f t="shared" si="0"/>
        <v>MIÉRCOLES</v>
      </c>
      <c r="D38" s="25"/>
      <c r="E38" s="25"/>
      <c r="F38" s="11"/>
    </row>
    <row r="39" spans="1:6" x14ac:dyDescent="0.35">
      <c r="A39" s="9"/>
      <c r="B39" s="13">
        <f>IF(ROWS($B$13:B39)&lt;=DAY('Base de Datos Marcas - Envigado'!$H$18),'Base de Datos Marcas - Envigado'!$H$16 + ROWS($B$13:B39)-1,"")</f>
        <v>44861</v>
      </c>
      <c r="C39" s="13" t="str">
        <f t="shared" si="0"/>
        <v>JUEVES</v>
      </c>
      <c r="D39" s="25"/>
      <c r="E39" s="25"/>
      <c r="F39" s="11"/>
    </row>
    <row r="40" spans="1:6" x14ac:dyDescent="0.35">
      <c r="A40" s="9"/>
      <c r="B40" s="13">
        <f>IF(ROWS($B$13:B40)&lt;=DAY('Base de Datos Marcas - Envigado'!$H$18),'Base de Datos Marcas - Envigado'!$H$16 + ROWS($B$13:B40)-1,"")</f>
        <v>44862</v>
      </c>
      <c r="C40" s="13" t="str">
        <f t="shared" si="0"/>
        <v>VIERNES</v>
      </c>
      <c r="D40" s="25"/>
      <c r="E40" s="25"/>
      <c r="F40" s="11"/>
    </row>
    <row r="41" spans="1:6" x14ac:dyDescent="0.35">
      <c r="A41" s="12"/>
      <c r="B41" s="13">
        <f>IF(ROWS($B$13:B41)&lt;=DAY('Base de Datos Marcas - Envigado'!$H$18),'Base de Datos Marcas - Envigado'!$H$16 + ROWS($B$13:B41)-1,"")</f>
        <v>44863</v>
      </c>
      <c r="C41" s="13" t="str">
        <f t="shared" si="0"/>
        <v>SÁBADO</v>
      </c>
      <c r="D41" s="25"/>
      <c r="E41" s="25"/>
      <c r="F41" s="11"/>
    </row>
    <row r="42" spans="1:6" x14ac:dyDescent="0.35">
      <c r="A42" s="9"/>
      <c r="B42" s="13">
        <f>IF(ROWS($B$13:B42)&lt;=DAY('Base de Datos Marcas - Envigado'!$H$18),'Base de Datos Marcas - Envigado'!$H$16 + ROWS($B$13:B42)-1,"")</f>
        <v>44864</v>
      </c>
      <c r="C42" s="13" t="str">
        <f t="shared" si="0"/>
        <v>DOMINGO</v>
      </c>
      <c r="D42" s="25"/>
      <c r="E42" s="25"/>
      <c r="F42" s="11"/>
    </row>
    <row r="43" spans="1:6" x14ac:dyDescent="0.35">
      <c r="A43" s="9"/>
      <c r="B43" s="13">
        <f>IF(ROWS($B$13:B43)&lt;=DAY('Base de Datos Marcas - Envigado'!$H$18),'Base de Datos Marcas - Envigado'!$H$16 + ROWS($B$13:B43)-1,"")</f>
        <v>44865</v>
      </c>
      <c r="C43" s="13" t="str">
        <f t="shared" si="0"/>
        <v>LUNES</v>
      </c>
      <c r="D43" s="25"/>
      <c r="E43" s="25"/>
      <c r="F43" s="11"/>
    </row>
    <row r="44" spans="1:6" x14ac:dyDescent="0.35">
      <c r="A44" s="9"/>
      <c r="B44" s="39"/>
      <c r="C44" s="39"/>
      <c r="D44" s="23"/>
      <c r="E44" s="24"/>
      <c r="F44" s="11"/>
    </row>
    <row r="45" spans="1:6" ht="15" customHeight="1" x14ac:dyDescent="0.35">
      <c r="B45" s="40" t="s">
        <v>218</v>
      </c>
      <c r="C45" s="32">
        <f>SUM(D13:D43)</f>
        <v>0</v>
      </c>
      <c r="D45" s="41" t="s">
        <v>217</v>
      </c>
      <c r="E45" s="42">
        <f>SUM(E13:E43)</f>
        <v>0</v>
      </c>
      <c r="F45" s="11"/>
    </row>
    <row r="46" spans="1:6" ht="15" customHeight="1" x14ac:dyDescent="0.35">
      <c r="B46" s="40"/>
      <c r="C46" s="33"/>
      <c r="D46" s="41"/>
      <c r="E46" s="43"/>
      <c r="F46" s="11"/>
    </row>
    <row r="47" spans="1:6" ht="15" customHeight="1" x14ac:dyDescent="0.35">
      <c r="F47" s="11"/>
    </row>
    <row r="48" spans="1:6" ht="15" thickBot="1" x14ac:dyDescent="0.4">
      <c r="A48" s="26"/>
      <c r="B48" s="27"/>
      <c r="C48" s="27"/>
      <c r="D48" s="27"/>
      <c r="E48" s="26"/>
      <c r="F48" s="28"/>
    </row>
    <row r="49" x14ac:dyDescent="0.35"/>
  </sheetData>
  <sheetProtection algorithmName="SHA-512" hashValue="wadmPUy1eWUYSaxDBQJIEJ9RpH1I0EyEDDneTC37LGW/vsOVPef1kUfEwYjf2FaSNVAtoL+i1S2aXHTuaAqOpA==" saltValue="TDlFLV9Ms5jlJcKH2pNrEw==" spinCount="100000" sheet="1" objects="1" scenarios="1"/>
  <protectedRanges>
    <protectedRange algorithmName="SHA-512" hashValue="fsIcuS5JIVHgm9Ox4pmzvU/iId92ejE7s6tJwGxIkCQqqWrVDoVcxSfJ0Wb14xE/0BwWTv6jyhwRluS4ChHo0w==" saltValue="6E8z1qIsyK1hxHu4vLU7IA==" spinCount="100000" sqref="A12:A43 A8 F8 F12:F43" name="Rango2"/>
    <protectedRange algorithmName="SHA-512" hashValue="S2Z4LloOhE5thbzK0Q9yKX9cTHKDVb1ndfkVTT5D9tqMud6Td645wjPekec5n91LXoi56rf3/LmuXfxSpjT2Iw==" saltValue="IR7z3h04TEBfo0DUDoymjg==" spinCount="100000" sqref="A1:F7 A9:F11 A44:F44" name="Rango1"/>
  </protectedRanges>
  <mergeCells count="10">
    <mergeCell ref="C45:C46"/>
    <mergeCell ref="D8:E8"/>
    <mergeCell ref="C2:E2"/>
    <mergeCell ref="C4:E4"/>
    <mergeCell ref="C6:E6"/>
    <mergeCell ref="B8:C8"/>
    <mergeCell ref="B44:C44"/>
    <mergeCell ref="B45:B46"/>
    <mergeCell ref="D45:D46"/>
    <mergeCell ref="E45:E46"/>
  </mergeCells>
  <phoneticPr fontId="3" type="noConversion"/>
  <dataValidations count="2">
    <dataValidation type="list" allowBlank="1" showInputMessage="1" prompt="1. Escribe tu marca y da enter_x000a_2. Despliega la lista_x000a_3. Selecciona tu marca" sqref="D8:E8" xr:uid="{00000000-0002-0000-0000-000000000000}">
      <formula1>ListaFiltrada</formula1>
    </dataValidation>
    <dataValidation type="whole" operator="greaterThan" allowBlank="1" showInputMessage="1" showErrorMessage="1" sqref="D13:E43" xr:uid="{00000000-0002-0000-0000-000001000000}">
      <formula1>-1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2000000}">
          <x14:formula1>
            <xm:f>'Base de Datos Marcas - Envigado'!$F$2:$F$27</xm:f>
          </x14:formula1>
          <xm:sqref>C9</xm:sqref>
        </x14:dataValidation>
        <x14:dataValidation type="list" allowBlank="1" showInputMessage="1" showErrorMessage="1" xr:uid="{00000000-0002-0000-0000-000003000000}">
          <x14:formula1>
            <xm:f>'Base de Datos Marcas - Envigado'!$H$2:$H$13</xm:f>
          </x14:formula1>
          <xm:sqref>E9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F1:Q500"/>
  <sheetViews>
    <sheetView topLeftCell="I1" workbookViewId="0">
      <selection activeCell="A262" sqref="A262"/>
    </sheetView>
  </sheetViews>
  <sheetFormatPr baseColWidth="10" defaultRowHeight="14.5" x14ac:dyDescent="0.35"/>
  <cols>
    <col min="2" max="2" width="12.26953125" bestFit="1" customWidth="1"/>
    <col min="3" max="3" width="20.26953125" customWidth="1"/>
    <col min="8" max="8" width="16" customWidth="1"/>
    <col min="11" max="12" width="36.54296875" customWidth="1"/>
    <col min="17" max="17" width="31.26953125" bestFit="1" customWidth="1"/>
  </cols>
  <sheetData>
    <row r="1" spans="6:17" x14ac:dyDescent="0.35">
      <c r="F1" t="s">
        <v>212</v>
      </c>
      <c r="H1" t="s">
        <v>213</v>
      </c>
      <c r="K1" s="1" t="s">
        <v>204</v>
      </c>
      <c r="O1" t="s">
        <v>0</v>
      </c>
      <c r="P1" t="s">
        <v>1</v>
      </c>
      <c r="Q1" t="s">
        <v>2</v>
      </c>
    </row>
    <row r="2" spans="6:17" x14ac:dyDescent="0.35">
      <c r="F2">
        <v>2020</v>
      </c>
      <c r="H2">
        <v>1</v>
      </c>
      <c r="K2" s="1" t="str">
        <f>IFERROR(INDEX(ListaMarcas[Concatenado],SMALL(IF(ISNUMBER(SEARCH(Formulario!$D$8,ListaMarcas[[#This Row],[Concatenado]])),ROW(ListaMarcas[Concatenado])-ROW(ListaMarcas[#Headers])),ROWS($Q$2:Q2))),"")</f>
        <v>909 - DUNNHUMBY</v>
      </c>
      <c r="O2" s="30" t="s">
        <v>226</v>
      </c>
      <c r="P2" s="30" t="s">
        <v>227</v>
      </c>
      <c r="Q2" t="str">
        <f>CONCATENATE(ListaMarcas[[#This Row],[Local]]," - ",ListaMarcas[[#This Row],[Marca]])</f>
        <v>909 - DUNNHUMBY</v>
      </c>
    </row>
    <row r="3" spans="6:17" x14ac:dyDescent="0.35">
      <c r="F3">
        <v>2021</v>
      </c>
      <c r="H3">
        <v>2</v>
      </c>
      <c r="K3" s="1" t="str">
        <f t="array" ref="K3">IFERROR(INDEX(ListaMarcas[Concatenado],SMALL(IF(ISNUMBER(SEARCH(Formulario!$D$8,ListaMarcas[Concatenado])),ROW(ListaMarcas[Concatenado])-ROW(ListaMarcas[#Headers])),ROWS($Q$2:Q3))),"")</f>
        <v>121 - HOMECENTER</v>
      </c>
      <c r="O3" s="30" t="s">
        <v>228</v>
      </c>
      <c r="P3" s="30" t="s">
        <v>229</v>
      </c>
      <c r="Q3" t="str">
        <f>CONCATENATE(ListaMarcas[[#This Row],[Local]]," - ",ListaMarcas[[#This Row],[Marca]])</f>
        <v>121 - HOMECENTER</v>
      </c>
    </row>
    <row r="4" spans="6:17" x14ac:dyDescent="0.35">
      <c r="F4">
        <v>2022</v>
      </c>
      <c r="H4">
        <v>3</v>
      </c>
      <c r="K4" s="1" t="str">
        <f t="array" ref="K4">IFERROR(INDEX(ListaMarcas[Concatenado],SMALL(IF(ISNUMBER(SEARCH(Formulario!$D$8,ListaMarcas[Concatenado])),ROW(ListaMarcas[Concatenado])-ROW(ListaMarcas[#Headers])),ROWS($Q$2:Q4))),"")</f>
        <v>180 - SOL VERDE</v>
      </c>
      <c r="O4" s="30" t="s">
        <v>59</v>
      </c>
      <c r="P4" s="30" t="s">
        <v>230</v>
      </c>
      <c r="Q4" t="str">
        <f>CONCATENATE(ListaMarcas[[#This Row],[Local]]," - ",ListaMarcas[[#This Row],[Marca]])</f>
        <v>180 - SOL VERDE</v>
      </c>
    </row>
    <row r="5" spans="6:17" x14ac:dyDescent="0.35">
      <c r="F5">
        <v>2023</v>
      </c>
      <c r="H5">
        <v>4</v>
      </c>
      <c r="K5" s="1" t="str">
        <f t="array" ref="K5">IFERROR(INDEX(ListaMarcas[Concatenado],SMALL(IF(ISNUMBER(SEARCH(Formulario!$D$8,ListaMarcas[Concatenado])),ROW(ListaMarcas[Concatenado])-ROW(ListaMarcas[#Headers])),ROWS($Q$2:Q5))),"")</f>
        <v>180B - DEPILARTE</v>
      </c>
      <c r="L5" t="s">
        <v>205</v>
      </c>
      <c r="O5" s="30" t="s">
        <v>60</v>
      </c>
      <c r="P5" s="30" t="s">
        <v>231</v>
      </c>
      <c r="Q5" t="str">
        <f>CONCATENATE(ListaMarcas[[#This Row],[Local]]," - ",ListaMarcas[[#This Row],[Marca]])</f>
        <v>180B - DEPILARTE</v>
      </c>
    </row>
    <row r="6" spans="6:17" x14ac:dyDescent="0.35">
      <c r="F6">
        <v>2024</v>
      </c>
      <c r="H6">
        <v>5</v>
      </c>
      <c r="K6" s="1" t="str">
        <f t="array" ref="K6">IFERROR(INDEX(ListaMarcas[Concatenado],SMALL(IF(ISNUMBER(SEARCH(Formulario!$D$8,ListaMarcas[Concatenado])),ROW(ListaMarcas[Concatenado])-ROW(ListaMarcas[#Headers])),ROWS($Q$2:Q6))),"")</f>
        <v>181 - GADGETBOX</v>
      </c>
      <c r="O6" s="30" t="s">
        <v>232</v>
      </c>
      <c r="P6" s="30" t="s">
        <v>233</v>
      </c>
      <c r="Q6" t="str">
        <f>CONCATENATE(ListaMarcas[[#This Row],[Local]]," - ",ListaMarcas[[#This Row],[Marca]])</f>
        <v>181 - GADGETBOX</v>
      </c>
    </row>
    <row r="7" spans="6:17" x14ac:dyDescent="0.35">
      <c r="F7">
        <v>2025</v>
      </c>
      <c r="H7">
        <v>6</v>
      </c>
      <c r="K7" s="1" t="str">
        <f t="array" ref="K7">IFERROR(INDEX(ListaMarcas[Concatenado],SMALL(IF(ISNUMBER(SEARCH(Formulario!$D$8,ListaMarcas[Concatenado])),ROW(ListaMarcas[Concatenado])-ROW(ListaMarcas[#Headers])),ROWS($Q$2:Q7))),"")</f>
        <v>182 - GLOBAL NUTRITION</v>
      </c>
      <c r="O7" s="30" t="s">
        <v>234</v>
      </c>
      <c r="P7" s="30" t="s">
        <v>235</v>
      </c>
      <c r="Q7" t="str">
        <f>CONCATENATE(ListaMarcas[[#This Row],[Local]]," - ",ListaMarcas[[#This Row],[Marca]])</f>
        <v>182 - GLOBAL NUTRITION</v>
      </c>
    </row>
    <row r="8" spans="6:17" x14ac:dyDescent="0.35">
      <c r="F8">
        <v>2026</v>
      </c>
      <c r="H8">
        <v>7</v>
      </c>
      <c r="K8" s="1" t="str">
        <f t="array" ref="K8">IFERROR(INDEX(ListaMarcas[Concatenado],SMALL(IF(ISNUMBER(SEARCH(Formulario!$D$8,ListaMarcas[Concatenado])),ROW(ListaMarcas[Concatenado])-ROW(ListaMarcas[#Headers])),ROWS($Q$2:Q8))),"")</f>
        <v>186A - AUROS COPIAS</v>
      </c>
      <c r="O8" s="30" t="s">
        <v>62</v>
      </c>
      <c r="P8" s="30" t="s">
        <v>236</v>
      </c>
      <c r="Q8" t="str">
        <f>CONCATENATE(ListaMarcas[[#This Row],[Local]]," - ",ListaMarcas[[#This Row],[Marca]])</f>
        <v>186A - AUROS COPIAS</v>
      </c>
    </row>
    <row r="9" spans="6:17" x14ac:dyDescent="0.35">
      <c r="F9">
        <v>2027</v>
      </c>
      <c r="H9">
        <v>8</v>
      </c>
      <c r="K9" s="1" t="str">
        <f t="array" ref="K9">IFERROR(INDEX(ListaMarcas[Concatenado],SMALL(IF(ISNUMBER(SEARCH(Formulario!$D$8,ListaMarcas[Concatenado])),ROW(ListaMarcas[Concatenado])-ROW(ListaMarcas[#Headers])),ROWS($Q$2:Q9))),"")</f>
        <v>186B - MEDIPIEL</v>
      </c>
      <c r="O9" s="30" t="s">
        <v>63</v>
      </c>
      <c r="P9" s="30" t="s">
        <v>53</v>
      </c>
      <c r="Q9" t="str">
        <f>CONCATENATE(ListaMarcas[[#This Row],[Local]]," - ",ListaMarcas[[#This Row],[Marca]])</f>
        <v>186B - MEDIPIEL</v>
      </c>
    </row>
    <row r="10" spans="6:17" x14ac:dyDescent="0.35">
      <c r="F10">
        <v>2028</v>
      </c>
      <c r="H10">
        <v>9</v>
      </c>
      <c r="K10" s="1" t="str">
        <f t="array" ref="K10">IFERROR(INDEX(ListaMarcas[Concatenado],SMALL(IF(ISNUMBER(SEARCH(Formulario!$D$8,ListaMarcas[Concatenado])),ROW(ListaMarcas[Concatenado])-ROW(ListaMarcas[#Headers])),ROWS($Q$2:Q10))),"")</f>
        <v>100A - ALMACENES EXITO</v>
      </c>
      <c r="O10" s="30" t="s">
        <v>224</v>
      </c>
      <c r="P10" s="30" t="s">
        <v>237</v>
      </c>
      <c r="Q10" t="str">
        <f>CONCATENATE(ListaMarcas[[#This Row],[Local]]," - ",ListaMarcas[[#This Row],[Marca]])</f>
        <v>100A - ALMACENES EXITO</v>
      </c>
    </row>
    <row r="11" spans="6:17" x14ac:dyDescent="0.35">
      <c r="F11">
        <v>2029</v>
      </c>
      <c r="H11">
        <v>10</v>
      </c>
      <c r="K11" s="1" t="str">
        <f t="array" ref="K11">IFERROR(INDEX(ListaMarcas[Concatenado],SMALL(IF(ISNUMBER(SEARCH(Formulario!$D$8,ListaMarcas[Concatenado])),ROW(ListaMarcas[Concatenado])-ROW(ListaMarcas[#Headers])),ROWS($Q$2:Q11))),"")</f>
        <v>004 - DHL</v>
      </c>
      <c r="O11" s="30" t="s">
        <v>238</v>
      </c>
      <c r="P11" s="30" t="s">
        <v>239</v>
      </c>
      <c r="Q11" t="str">
        <f>CONCATENATE(ListaMarcas[[#This Row],[Local]]," - ",ListaMarcas[[#This Row],[Marca]])</f>
        <v>004 - DHL</v>
      </c>
    </row>
    <row r="12" spans="6:17" x14ac:dyDescent="0.35">
      <c r="F12">
        <v>2030</v>
      </c>
      <c r="H12">
        <v>11</v>
      </c>
      <c r="K12" s="1" t="str">
        <f t="array" ref="K12">IFERROR(INDEX(ListaMarcas[Concatenado],SMALL(IF(ISNUMBER(SEARCH(Formulario!$D$8,ListaMarcas[Concatenado])),ROW(ListaMarcas[Concatenado])-ROW(ListaMarcas[#Headers])),ROWS($Q$2:Q12))),"")</f>
        <v>102Z - REPOSTERIA  ASTOR</v>
      </c>
      <c r="O12" s="30" t="s">
        <v>3</v>
      </c>
      <c r="P12" s="30" t="s">
        <v>4</v>
      </c>
      <c r="Q12" t="str">
        <f>CONCATENATE(ListaMarcas[[#This Row],[Local]]," - ",ListaMarcas[[#This Row],[Marca]])</f>
        <v>102Z - REPOSTERIA  ASTOR</v>
      </c>
    </row>
    <row r="13" spans="6:17" x14ac:dyDescent="0.35">
      <c r="F13">
        <v>2031</v>
      </c>
      <c r="H13">
        <v>12</v>
      </c>
      <c r="K13" s="1" t="str">
        <f t="array" ref="K13">IFERROR(INDEX(ListaMarcas[Concatenado],SMALL(IF(ISNUMBER(SEARCH(Formulario!$D$8,ListaMarcas[Concatenado])),ROW(ListaMarcas[Concatenado])-ROW(ListaMarcas[#Headers])),ROWS($Q$2:Q13))),"")</f>
        <v>103Z - HELADOS POPSY</v>
      </c>
      <c r="O13" s="30" t="s">
        <v>5</v>
      </c>
      <c r="P13" s="30" t="s">
        <v>6</v>
      </c>
      <c r="Q13" t="str">
        <f>CONCATENATE(ListaMarcas[[#This Row],[Local]]," - ",ListaMarcas[[#This Row],[Marca]])</f>
        <v>103Z - HELADOS POPSY</v>
      </c>
    </row>
    <row r="14" spans="6:17" x14ac:dyDescent="0.35">
      <c r="F14">
        <v>2032</v>
      </c>
      <c r="K14" s="1" t="str">
        <f t="array" ref="K14">IFERROR(INDEX(ListaMarcas[Concatenado],SMALL(IF(ISNUMBER(SEARCH(Formulario!$D$8,ListaMarcas[Concatenado])),ROW(ListaMarcas[Concatenado])-ROW(ListaMarcas[#Headers])),ROWS($Q$2:Q14))),"")</f>
        <v>104 - H&amp;M</v>
      </c>
      <c r="O14" s="30" t="s">
        <v>240</v>
      </c>
      <c r="P14" s="30" t="s">
        <v>7</v>
      </c>
      <c r="Q14" t="str">
        <f>CONCATENATE(ListaMarcas[[#This Row],[Local]]," - ",ListaMarcas[[#This Row],[Marca]])</f>
        <v>104 - H&amp;M</v>
      </c>
    </row>
    <row r="15" spans="6:17" x14ac:dyDescent="0.35">
      <c r="F15">
        <v>2033</v>
      </c>
      <c r="H15" s="3" t="s">
        <v>214</v>
      </c>
      <c r="K15" s="1" t="str">
        <f t="array" ref="K15">IFERROR(INDEX(ListaMarcas[Concatenado],SMALL(IF(ISNUMBER(SEARCH(Formulario!$D$8,ListaMarcas[Concatenado])),ROW(ListaMarcas[Concatenado])-ROW(ListaMarcas[#Headers])),ROWS($Q$2:Q15))),"")</f>
        <v>105 - JUAN VALDEZ</v>
      </c>
      <c r="O15" s="30" t="s">
        <v>241</v>
      </c>
      <c r="P15" s="30" t="s">
        <v>8</v>
      </c>
      <c r="Q15" t="str">
        <f>CONCATENATE(ListaMarcas[[#This Row],[Local]]," - ",ListaMarcas[[#This Row],[Marca]])</f>
        <v>105 - JUAN VALDEZ</v>
      </c>
    </row>
    <row r="16" spans="6:17" x14ac:dyDescent="0.35">
      <c r="F16">
        <v>2034</v>
      </c>
      <c r="H16" s="2">
        <f>DATE(Formulario!$C$9,Formulario!$E$9,1)</f>
        <v>44835</v>
      </c>
      <c r="K16" s="1" t="str">
        <f t="array" ref="K16">IFERROR(INDEX(ListaMarcas[Concatenado],SMALL(IF(ISNUMBER(SEARCH(Formulario!$D$8,ListaMarcas[Concatenado])),ROW(ListaMarcas[Concatenado])-ROW(ListaMarcas[#Headers])),ROWS($Q$2:Q16))),"")</f>
        <v>105Z - URBANIA CAFE</v>
      </c>
      <c r="O16" s="30" t="s">
        <v>9</v>
      </c>
      <c r="P16" s="30" t="s">
        <v>10</v>
      </c>
      <c r="Q16" t="str">
        <f>CONCATENATE(ListaMarcas[[#This Row],[Local]]," - ",ListaMarcas[[#This Row],[Marca]])</f>
        <v>105Z - URBANIA CAFE</v>
      </c>
    </row>
    <row r="17" spans="6:17" x14ac:dyDescent="0.35">
      <c r="F17">
        <v>2035</v>
      </c>
      <c r="H17" s="3" t="s">
        <v>215</v>
      </c>
      <c r="K17" s="1" t="str">
        <f t="array" ref="K17">IFERROR(INDEX(ListaMarcas[Concatenado],SMALL(IF(ISNUMBER(SEARCH(Formulario!$D$8,ListaMarcas[Concatenado])),ROW(ListaMarcas[Concatenado])-ROW(ListaMarcas[#Headers])),ROWS($Q$2:Q17))),"")</f>
        <v>106 - LE COQ</v>
      </c>
      <c r="O17" s="30" t="s">
        <v>242</v>
      </c>
      <c r="P17" s="30" t="s">
        <v>11</v>
      </c>
      <c r="Q17" t="str">
        <f>CONCATENATE(ListaMarcas[[#This Row],[Local]]," - ",ListaMarcas[[#This Row],[Marca]])</f>
        <v>106 - LE COQ</v>
      </c>
    </row>
    <row r="18" spans="6:17" x14ac:dyDescent="0.35">
      <c r="F18">
        <v>2036</v>
      </c>
      <c r="H18" s="2">
        <f>EOMONTH(H16,0)</f>
        <v>44865</v>
      </c>
      <c r="K18" s="1" t="str">
        <f t="array" ref="K18">IFERROR(INDEX(ListaMarcas[Concatenado],SMALL(IF(ISNUMBER(SEARCH(Formulario!$D$8,ListaMarcas[Concatenado])),ROW(ListaMarcas[Concatenado])-ROW(ListaMarcas[#Headers])),ROWS($Q$2:Q18))),"")</f>
        <v>106Z - TE CREO</v>
      </c>
      <c r="O18" s="30" t="s">
        <v>12</v>
      </c>
      <c r="P18" s="30" t="s">
        <v>13</v>
      </c>
      <c r="Q18" t="str">
        <f>CONCATENATE(ListaMarcas[[#This Row],[Local]]," - ",ListaMarcas[[#This Row],[Marca]])</f>
        <v>106Z - TE CREO</v>
      </c>
    </row>
    <row r="19" spans="6:17" x14ac:dyDescent="0.35">
      <c r="F19">
        <v>2037</v>
      </c>
      <c r="K19" s="1" t="str">
        <f t="array" ref="K19">IFERROR(INDEX(ListaMarcas[Concatenado],SMALL(IF(ISNUMBER(SEARCH(Formulario!$D$8,ListaMarcas[Concatenado])),ROW(ListaMarcas[Concatenado])-ROW(ListaMarcas[#Headers])),ROWS($Q$2:Q19))),"")</f>
        <v>107 - LEONISA</v>
      </c>
      <c r="O19" s="30" t="s">
        <v>243</v>
      </c>
      <c r="P19" s="30" t="s">
        <v>14</v>
      </c>
      <c r="Q19" t="str">
        <f>CONCATENATE(ListaMarcas[[#This Row],[Local]]," - ",ListaMarcas[[#This Row],[Marca]])</f>
        <v>107 - LEONISA</v>
      </c>
    </row>
    <row r="20" spans="6:17" x14ac:dyDescent="0.35">
      <c r="F20">
        <v>2038</v>
      </c>
      <c r="K20" s="1" t="str">
        <f t="array" ref="K20">IFERROR(INDEX(ListaMarcas[Concatenado],SMALL(IF(ISNUMBER(SEARCH(Formulario!$D$8,ListaMarcas[Concatenado])),ROW(ListaMarcas[Concatenado])-ROW(ListaMarcas[#Headers])),ROWS($Q$2:Q20))),"")</f>
        <v>108 - SAN BASILIO</v>
      </c>
      <c r="O20" s="30" t="s">
        <v>244</v>
      </c>
      <c r="P20" s="30" t="s">
        <v>15</v>
      </c>
      <c r="Q20" t="str">
        <f>CONCATENATE(ListaMarcas[[#This Row],[Local]]," - ",ListaMarcas[[#This Row],[Marca]])</f>
        <v>108 - SAN BASILIO</v>
      </c>
    </row>
    <row r="21" spans="6:17" x14ac:dyDescent="0.35">
      <c r="F21">
        <v>2039</v>
      </c>
      <c r="K21" s="1" t="str">
        <f t="array" ref="K21">IFERROR(INDEX(ListaMarcas[Concatenado],SMALL(IF(ISNUMBER(SEARCH(Formulario!$D$8,ListaMarcas[Concatenado])),ROW(ListaMarcas[Concatenado])-ROW(ListaMarcas[#Headers])),ROWS($Q$2:Q21))),"")</f>
        <v>108Z - DUNKIN DONUTS</v>
      </c>
      <c r="O21" s="30" t="s">
        <v>16</v>
      </c>
      <c r="P21" s="30" t="s">
        <v>17</v>
      </c>
      <c r="Q21" t="str">
        <f>CONCATENATE(ListaMarcas[[#This Row],[Local]]," - ",ListaMarcas[[#This Row],[Marca]])</f>
        <v>108Z - DUNKIN DONUTS</v>
      </c>
    </row>
    <row r="22" spans="6:17" x14ac:dyDescent="0.35">
      <c r="F22">
        <v>2040</v>
      </c>
      <c r="K22" s="1" t="str">
        <f t="array" ref="K22">IFERROR(INDEX(ListaMarcas[Concatenado],SMALL(IF(ISNUMBER(SEARCH(Formulario!$D$8,ListaMarcas[Concatenado])),ROW(ListaMarcas[Concatenado])-ROW(ListaMarcas[#Headers])),ROWS($Q$2:Q22))),"")</f>
        <v>109 - LIBRERIA NACIONAL</v>
      </c>
      <c r="O22" s="30" t="s">
        <v>245</v>
      </c>
      <c r="P22" s="30" t="s">
        <v>18</v>
      </c>
      <c r="Q22" t="str">
        <f>CONCATENATE(ListaMarcas[[#This Row],[Local]]," - ",ListaMarcas[[#This Row],[Marca]])</f>
        <v>109 - LIBRERIA NACIONAL</v>
      </c>
    </row>
    <row r="23" spans="6:17" x14ac:dyDescent="0.35">
      <c r="F23">
        <v>2041</v>
      </c>
      <c r="K23" s="1" t="str">
        <f t="array" ref="K23">IFERROR(INDEX(ListaMarcas[Concatenado],SMALL(IF(ISNUMBER(SEARCH(Formulario!$D$8,ListaMarcas[Concatenado])),ROW(ListaMarcas[Concatenado])-ROW(ListaMarcas[#Headers])),ROWS($Q$2:Q23))),"")</f>
        <v>109Z - GOYURT</v>
      </c>
      <c r="O23" s="30" t="s">
        <v>19</v>
      </c>
      <c r="P23" s="30" t="s">
        <v>20</v>
      </c>
      <c r="Q23" t="str">
        <f>CONCATENATE(ListaMarcas[[#This Row],[Local]]," - ",ListaMarcas[[#This Row],[Marca]])</f>
        <v>109Z - GOYURT</v>
      </c>
    </row>
    <row r="24" spans="6:17" x14ac:dyDescent="0.35">
      <c r="F24">
        <v>2042</v>
      </c>
      <c r="K24" s="1" t="str">
        <f t="array" ref="K24">IFERROR(INDEX(ListaMarcas[Concatenado],SMALL(IF(ISNUMBER(SEARCH(Formulario!$D$8,ListaMarcas[Concatenado])),ROW(ListaMarcas[Concatenado])-ROW(ListaMarcas[#Headers])),ROWS($Q$2:Q24))),"")</f>
        <v>110 - KICKS</v>
      </c>
      <c r="O24" s="30" t="s">
        <v>246</v>
      </c>
      <c r="P24" s="30" t="s">
        <v>21</v>
      </c>
      <c r="Q24" t="str">
        <f>CONCATENATE(ListaMarcas[[#This Row],[Local]]," - ",ListaMarcas[[#This Row],[Marca]])</f>
        <v>110 - KICKS</v>
      </c>
    </row>
    <row r="25" spans="6:17" x14ac:dyDescent="0.35">
      <c r="F25">
        <v>2043</v>
      </c>
      <c r="K25" s="1" t="str">
        <f t="array" ref="K25">IFERROR(INDEX(ListaMarcas[Concatenado],SMALL(IF(ISNUMBER(SEARCH(Formulario!$D$8,ListaMarcas[Concatenado])),ROW(ListaMarcas[Concatenado])-ROW(ListaMarcas[#Headers])),ROWS($Q$2:Q25))),"")</f>
        <v>110Z - MOCHI MOCHI</v>
      </c>
      <c r="O25" s="30" t="s">
        <v>22</v>
      </c>
      <c r="P25" s="30" t="s">
        <v>23</v>
      </c>
      <c r="Q25" t="str">
        <f>CONCATENATE(ListaMarcas[[#This Row],[Local]]," - ",ListaMarcas[[#This Row],[Marca]])</f>
        <v>110Z - MOCHI MOCHI</v>
      </c>
    </row>
    <row r="26" spans="6:17" x14ac:dyDescent="0.35">
      <c r="F26">
        <v>2044</v>
      </c>
      <c r="K26" s="1" t="str">
        <f t="array" ref="K26">IFERROR(INDEX(ListaMarcas[Concatenado],SMALL(IF(ISNUMBER(SEARCH(Formulario!$D$8,ListaMarcas[Concatenado])),ROW(ListaMarcas[Concatenado])-ROW(ListaMarcas[#Headers])),ROWS($Q$2:Q26))),"")</f>
        <v>111Z - MOMOTEA</v>
      </c>
      <c r="O26" s="30" t="s">
        <v>25</v>
      </c>
      <c r="P26" s="30" t="s">
        <v>247</v>
      </c>
      <c r="Q26" t="str">
        <f>CONCATENATE(ListaMarcas[[#This Row],[Local]]," - ",ListaMarcas[[#This Row],[Marca]])</f>
        <v>111Z - MOMOTEA</v>
      </c>
    </row>
    <row r="27" spans="6:17" x14ac:dyDescent="0.35">
      <c r="F27">
        <v>2045</v>
      </c>
      <c r="K27" s="1" t="str">
        <f t="array" ref="K27">IFERROR(INDEX(ListaMarcas[Concatenado],SMALL(IF(ISNUMBER(SEARCH(Formulario!$D$8,ListaMarcas[Concatenado])),ROW(ListaMarcas[Concatenado])-ROW(ListaMarcas[#Headers])),ROWS($Q$2:Q27))),"")</f>
        <v>112 - CONVERSE</v>
      </c>
      <c r="O27" s="30" t="s">
        <v>248</v>
      </c>
      <c r="P27" s="30" t="s">
        <v>26</v>
      </c>
      <c r="Q27" t="str">
        <f>CONCATENATE(ListaMarcas[[#This Row],[Local]]," - ",ListaMarcas[[#This Row],[Marca]])</f>
        <v>112 - CONVERSE</v>
      </c>
    </row>
    <row r="28" spans="6:17" x14ac:dyDescent="0.35">
      <c r="K28" s="1" t="str">
        <f t="array" ref="K28">IFERROR(INDEX(ListaMarcas[Concatenado],SMALL(IF(ISNUMBER(SEARCH(Formulario!$D$8,ListaMarcas[Concatenado])),ROW(ListaMarcas[Concatenado])-ROW(ListaMarcas[#Headers])),ROWS($Q$2:Q28))),"")</f>
        <v>112A - EVOK</v>
      </c>
      <c r="O28" s="30" t="s">
        <v>27</v>
      </c>
      <c r="P28" s="30" t="s">
        <v>28</v>
      </c>
      <c r="Q28" t="str">
        <f>CONCATENATE(ListaMarcas[[#This Row],[Local]]," - ",ListaMarcas[[#This Row],[Marca]])</f>
        <v>112A - EVOK</v>
      </c>
    </row>
    <row r="29" spans="6:17" x14ac:dyDescent="0.35">
      <c r="K29" s="1" t="str">
        <f t="array" ref="K29">IFERROR(INDEX(ListaMarcas[Concatenado],SMALL(IF(ISNUMBER(SEARCH(Formulario!$D$8,ListaMarcas[Concatenado])),ROW(ListaMarcas[Concatenado])-ROW(ListaMarcas[#Headers])),ROWS($Q$2:Q29))),"")</f>
        <v>112B - CLUB HOUSE</v>
      </c>
      <c r="O29" s="30" t="s">
        <v>29</v>
      </c>
      <c r="P29" s="30" t="s">
        <v>30</v>
      </c>
      <c r="Q29" t="str">
        <f>CONCATENATE(ListaMarcas[[#This Row],[Local]]," - ",ListaMarcas[[#This Row],[Marca]])</f>
        <v>112B - CLUB HOUSE</v>
      </c>
    </row>
    <row r="30" spans="6:17" x14ac:dyDescent="0.35">
      <c r="K30" s="1" t="str">
        <f t="array" ref="K30">IFERROR(INDEX(ListaMarcas[Concatenado],SMALL(IF(ISNUMBER(SEARCH(Formulario!$D$8,ListaMarcas[Concatenado])),ROW(ListaMarcas[Concatenado])-ROW(ListaMarcas[#Headers])),ROWS($Q$2:Q30))),"")</f>
        <v>117 - AEROPOSTALE</v>
      </c>
      <c r="O30" s="30" t="s">
        <v>249</v>
      </c>
      <c r="P30" s="30" t="s">
        <v>250</v>
      </c>
      <c r="Q30" t="str">
        <f>CONCATENATE(ListaMarcas[[#This Row],[Local]]," - ",ListaMarcas[[#This Row],[Marca]])</f>
        <v>117 - AEROPOSTALE</v>
      </c>
    </row>
    <row r="31" spans="6:17" x14ac:dyDescent="0.35">
      <c r="K31" s="1" t="str">
        <f t="array" ref="K31">IFERROR(INDEX(ListaMarcas[Concatenado],SMALL(IF(ISNUMBER(SEARCH(Formulario!$D$8,ListaMarcas[Concatenado])),ROW(ListaMarcas[Concatenado])-ROW(ListaMarcas[#Headers])),ROWS($Q$2:Q31))),"")</f>
        <v>118 - CASAIDEAS</v>
      </c>
      <c r="O31" s="30" t="s">
        <v>251</v>
      </c>
      <c r="P31" s="30" t="s">
        <v>33</v>
      </c>
      <c r="Q31" t="str">
        <f>CONCATENATE(ListaMarcas[[#This Row],[Local]]," - ",ListaMarcas[[#This Row],[Marca]])</f>
        <v>118 - CASAIDEAS</v>
      </c>
    </row>
    <row r="32" spans="6:17" x14ac:dyDescent="0.35">
      <c r="K32" s="1" t="str">
        <f t="array" ref="K32">IFERROR(INDEX(ListaMarcas[Concatenado],SMALL(IF(ISNUMBER(SEARCH(Formulario!$D$8,ListaMarcas[Concatenado])),ROW(ListaMarcas[Concatenado])-ROW(ListaMarcas[#Headers])),ROWS($Q$2:Q32))),"")</f>
        <v>119 - TODO FRESA</v>
      </c>
      <c r="O32" s="30" t="s">
        <v>252</v>
      </c>
      <c r="P32" s="30" t="s">
        <v>34</v>
      </c>
      <c r="Q32" t="str">
        <f>CONCATENATE(ListaMarcas[[#This Row],[Local]]," - ",ListaMarcas[[#This Row],[Marca]])</f>
        <v>119 - TODO FRESA</v>
      </c>
    </row>
    <row r="33" spans="11:17" x14ac:dyDescent="0.35">
      <c r="K33" s="1" t="str">
        <f t="array" ref="K33">IFERROR(INDEX(ListaMarcas[Concatenado],SMALL(IF(ISNUMBER(SEARCH(Formulario!$D$8,ListaMarcas[Concatenado])),ROW(ListaMarcas[Concatenado])-ROW(ListaMarcas[#Headers])),ROWS($Q$2:Q33))),"")</f>
        <v>123 - PROCHAMPIONS</v>
      </c>
      <c r="O33" s="30" t="s">
        <v>253</v>
      </c>
      <c r="P33" s="30" t="s">
        <v>35</v>
      </c>
      <c r="Q33" t="str">
        <f>CONCATENATE(ListaMarcas[[#This Row],[Local]]," - ",ListaMarcas[[#This Row],[Marca]])</f>
        <v>123 - PROCHAMPIONS</v>
      </c>
    </row>
    <row r="34" spans="11:17" x14ac:dyDescent="0.35">
      <c r="K34" s="1" t="str">
        <f t="array" ref="K34">IFERROR(INDEX(ListaMarcas[Concatenado],SMALL(IF(ISNUMBER(SEARCH(Formulario!$D$8,ListaMarcas[Concatenado])),ROW(ListaMarcas[Concatenado])-ROW(ListaMarcas[#Headers])),ROWS($Q$2:Q34))),"")</f>
        <v>125 - LOTO DEL SUR</v>
      </c>
      <c r="O34" s="30" t="s">
        <v>254</v>
      </c>
      <c r="P34" s="30" t="s">
        <v>36</v>
      </c>
      <c r="Q34" t="str">
        <f>CONCATENATE(ListaMarcas[[#This Row],[Local]]," - ",ListaMarcas[[#This Row],[Marca]])</f>
        <v>125 - LOTO DEL SUR</v>
      </c>
    </row>
    <row r="35" spans="11:17" x14ac:dyDescent="0.35">
      <c r="K35" s="1" t="str">
        <f t="array" ref="K35">IFERROR(INDEX(ListaMarcas[Concatenado],SMALL(IF(ISNUMBER(SEARCH(Formulario!$D$8,ListaMarcas[Concatenado])),ROW(ListaMarcas[Concatenado])-ROW(ListaMarcas[#Headers])),ROWS($Q$2:Q35))),"")</f>
        <v>126 - LEGO</v>
      </c>
      <c r="O35" s="30" t="s">
        <v>255</v>
      </c>
      <c r="P35" s="30" t="s">
        <v>256</v>
      </c>
      <c r="Q35" t="str">
        <f>CONCATENATE(ListaMarcas[[#This Row],[Local]]," - ",ListaMarcas[[#This Row],[Marca]])</f>
        <v>126 - LEGO</v>
      </c>
    </row>
    <row r="36" spans="11:17" x14ac:dyDescent="0.35">
      <c r="K36" s="1" t="str">
        <f t="array" ref="K36">IFERROR(INDEX(ListaMarcas[Concatenado],SMALL(IF(ISNUMBER(SEARCH(Formulario!$D$8,ListaMarcas[Concatenado])),ROW(ListaMarcas[Concatenado])-ROW(ListaMarcas[#Headers])),ROWS($Q$2:Q36))),"")</f>
        <v>127 - NIKE</v>
      </c>
      <c r="O36" s="30" t="s">
        <v>257</v>
      </c>
      <c r="P36" s="30" t="s">
        <v>258</v>
      </c>
      <c r="Q36" t="str">
        <f>CONCATENATE(ListaMarcas[[#This Row],[Local]]," - ",ListaMarcas[[#This Row],[Marca]])</f>
        <v>127 - NIKE</v>
      </c>
    </row>
    <row r="37" spans="11:17" x14ac:dyDescent="0.35">
      <c r="K37" s="1" t="str">
        <f t="array" ref="K37">IFERROR(INDEX(ListaMarcas[Concatenado],SMALL(IF(ISNUMBER(SEARCH(Formulario!$D$8,ListaMarcas[Concatenado])),ROW(ListaMarcas[Concatenado])-ROW(ListaMarcas[#Headers])),ROWS($Q$2:Q37))),"")</f>
        <v>129 - ADIDAS</v>
      </c>
      <c r="O37" s="30" t="s">
        <v>259</v>
      </c>
      <c r="P37" s="30" t="s">
        <v>260</v>
      </c>
      <c r="Q37" t="str">
        <f>CONCATENATE(ListaMarcas[[#This Row],[Local]]," - ",ListaMarcas[[#This Row],[Marca]])</f>
        <v>129 - ADIDAS</v>
      </c>
    </row>
    <row r="38" spans="11:17" x14ac:dyDescent="0.35">
      <c r="K38" s="1" t="str">
        <f t="array" ref="K38">IFERROR(INDEX(ListaMarcas[Concatenado],SMALL(IF(ISNUMBER(SEARCH(Formulario!$D$8,ListaMarcas[Concatenado])),ROW(ListaMarcas[Concatenado])-ROW(ListaMarcas[#Headers])),ROWS($Q$2:Q38))),"")</f>
        <v>131 - PUNTO BLANCO</v>
      </c>
      <c r="O38" s="30" t="s">
        <v>261</v>
      </c>
      <c r="P38" s="30" t="s">
        <v>262</v>
      </c>
      <c r="Q38" t="str">
        <f>CONCATENATE(ListaMarcas[[#This Row],[Local]]," - ",ListaMarcas[[#This Row],[Marca]])</f>
        <v>131 - PUNTO BLANCO</v>
      </c>
    </row>
    <row r="39" spans="11:17" x14ac:dyDescent="0.35">
      <c r="K39" s="1" t="str">
        <f t="array" ref="K39">IFERROR(INDEX(ListaMarcas[Concatenado],SMALL(IF(ISNUMBER(SEARCH(Formulario!$D$8,ListaMarcas[Concatenado])),ROW(ListaMarcas[Concatenado])-ROW(ListaMarcas[#Headers])),ROWS($Q$2:Q39))),"")</f>
        <v>132 - STARBUCKS</v>
      </c>
      <c r="O39" s="30" t="s">
        <v>263</v>
      </c>
      <c r="P39" s="30" t="s">
        <v>37</v>
      </c>
      <c r="Q39" t="str">
        <f>CONCATENATE(ListaMarcas[[#This Row],[Local]]," - ",ListaMarcas[[#This Row],[Marca]])</f>
        <v>132 - STARBUCKS</v>
      </c>
    </row>
    <row r="40" spans="11:17" x14ac:dyDescent="0.35">
      <c r="K40" s="1" t="str">
        <f t="array" ref="K40">IFERROR(INDEX(ListaMarcas[Concatenado],SMALL(IF(ISNUMBER(SEARCH(Formulario!$D$8,ListaMarcas[Concatenado])),ROW(ListaMarcas[Concatenado])-ROW(ListaMarcas[#Headers])),ROWS($Q$2:Q40))),"")</f>
        <v>133 - ISHOP</v>
      </c>
      <c r="O40" s="30" t="s">
        <v>264</v>
      </c>
      <c r="P40" s="30" t="s">
        <v>265</v>
      </c>
      <c r="Q40" t="str">
        <f>CONCATENATE(ListaMarcas[[#This Row],[Local]]," - ",ListaMarcas[[#This Row],[Marca]])</f>
        <v>133 - ISHOP</v>
      </c>
    </row>
    <row r="41" spans="11:17" x14ac:dyDescent="0.35">
      <c r="K41" s="1" t="str">
        <f t="array" ref="K41">IFERROR(INDEX(ListaMarcas[Concatenado],SMALL(IF(ISNUMBER(SEARCH(Formulario!$D$8,ListaMarcas[Concatenado])),ROW(ListaMarcas[Concatenado])-ROW(ListaMarcas[#Headers])),ROWS($Q$2:Q41))),"")</f>
        <v>134 - CREPES &amp; WAFFLES</v>
      </c>
      <c r="O41" s="30" t="s">
        <v>266</v>
      </c>
      <c r="P41" s="30" t="s">
        <v>38</v>
      </c>
      <c r="Q41" t="str">
        <f>CONCATENATE(ListaMarcas[[#This Row],[Local]]," - ",ListaMarcas[[#This Row],[Marca]])</f>
        <v>134 - CREPES &amp; WAFFLES</v>
      </c>
    </row>
    <row r="42" spans="11:17" x14ac:dyDescent="0.35">
      <c r="K42" s="1" t="str">
        <f t="array" ref="K42">IFERROR(INDEX(ListaMarcas[Concatenado],SMALL(IF(ISNUMBER(SEARCH(Formulario!$D$8,ListaMarcas[Concatenado])),ROW(ListaMarcas[Concatenado])-ROW(ListaMarcas[#Headers])),ROWS($Q$2:Q42))),"")</f>
        <v>135 - AL ALMA</v>
      </c>
      <c r="O42" s="30" t="s">
        <v>267</v>
      </c>
      <c r="P42" s="30" t="s">
        <v>39</v>
      </c>
      <c r="Q42" t="str">
        <f>CONCATENATE(ListaMarcas[[#This Row],[Local]]," - ",ListaMarcas[[#This Row],[Marca]])</f>
        <v>135 - AL ALMA</v>
      </c>
    </row>
    <row r="43" spans="11:17" x14ac:dyDescent="0.35">
      <c r="K43" s="1" t="str">
        <f t="array" ref="K43">IFERROR(INDEX(ListaMarcas[Concatenado],SMALL(IF(ISNUMBER(SEARCH(Formulario!$D$8,ListaMarcas[Concatenado])),ROW(ListaMarcas[Concatenado])-ROW(ListaMarcas[#Headers])),ROWS($Q$2:Q43))),"")</f>
        <v>136 - CHIPRE</v>
      </c>
      <c r="O43" s="30" t="s">
        <v>268</v>
      </c>
      <c r="P43" s="30" t="s">
        <v>40</v>
      </c>
      <c r="Q43" t="str">
        <f>CONCATENATE(ListaMarcas[[#This Row],[Local]]," - ",ListaMarcas[[#This Row],[Marca]])</f>
        <v>136 - CHIPRE</v>
      </c>
    </row>
    <row r="44" spans="11:17" x14ac:dyDescent="0.35">
      <c r="K44" s="1" t="str">
        <f t="array" ref="K44">IFERROR(INDEX(ListaMarcas[Concatenado],SMALL(IF(ISNUMBER(SEARCH(Formulario!$D$8,ListaMarcas[Concatenado])),ROW(ListaMarcas[Concatenado])-ROW(ListaMarcas[#Headers])),ROWS($Q$2:Q44))),"")</f>
        <v>137 - HABIA UNA VEZ</v>
      </c>
      <c r="O44" s="30" t="s">
        <v>269</v>
      </c>
      <c r="P44" s="30" t="s">
        <v>41</v>
      </c>
      <c r="Q44" t="str">
        <f>CONCATENATE(ListaMarcas[[#This Row],[Local]]," - ",ListaMarcas[[#This Row],[Marca]])</f>
        <v>137 - HABIA UNA VEZ</v>
      </c>
    </row>
    <row r="45" spans="11:17" x14ac:dyDescent="0.35">
      <c r="K45" s="1" t="str">
        <f t="array" ref="K45">IFERROR(INDEX(ListaMarcas[Concatenado],SMALL(IF(ISNUMBER(SEARCH(Formulario!$D$8,ListaMarcas[Concatenado])),ROW(ListaMarcas[Concatenado])-ROW(ListaMarcas[#Headers])),ROWS($Q$2:Q45))),"")</f>
        <v>138 - MANGO</v>
      </c>
      <c r="O45" s="30" t="s">
        <v>270</v>
      </c>
      <c r="P45" s="30" t="s">
        <v>42</v>
      </c>
      <c r="Q45" t="str">
        <f>CONCATENATE(ListaMarcas[[#This Row],[Local]]," - ",ListaMarcas[[#This Row],[Marca]])</f>
        <v>138 - MANGO</v>
      </c>
    </row>
    <row r="46" spans="11:17" x14ac:dyDescent="0.35">
      <c r="K46" s="1" t="str">
        <f t="array" ref="K46">IFERROR(INDEX(ListaMarcas[Concatenado],SMALL(IF(ISNUMBER(SEARCH(Formulario!$D$8,ListaMarcas[Concatenado])),ROW(ListaMarcas[Concatenado])-ROW(ListaMarcas[#Headers])),ROWS($Q$2:Q46))),"")</f>
        <v>138A - MERRELL</v>
      </c>
      <c r="O46" s="30" t="s">
        <v>43</v>
      </c>
      <c r="P46" s="30" t="s">
        <v>44</v>
      </c>
      <c r="Q46" t="str">
        <f>CONCATENATE(ListaMarcas[[#This Row],[Local]]," - ",ListaMarcas[[#This Row],[Marca]])</f>
        <v>138A - MERRELL</v>
      </c>
    </row>
    <row r="47" spans="11:17" x14ac:dyDescent="0.35">
      <c r="K47" s="1" t="str">
        <f t="array" ref="K47">IFERROR(INDEX(ListaMarcas[Concatenado],SMALL(IF(ISNUMBER(SEARCH(Formulario!$D$8,ListaMarcas[Concatenado])),ROW(ListaMarcas[Concatenado])-ROW(ListaMarcas[#Headers])),ROWS($Q$2:Q47))),"")</f>
        <v>138B - OPTICA SANTA LUCIA</v>
      </c>
      <c r="O47" s="30" t="s">
        <v>45</v>
      </c>
      <c r="P47" s="30" t="s">
        <v>46</v>
      </c>
      <c r="Q47" t="str">
        <f>CONCATENATE(ListaMarcas[[#This Row],[Local]]," - ",ListaMarcas[[#This Row],[Marca]])</f>
        <v>138B - OPTICA SANTA LUCIA</v>
      </c>
    </row>
    <row r="48" spans="11:17" x14ac:dyDescent="0.35">
      <c r="K48" s="1" t="str">
        <f t="array" ref="K48">IFERROR(INDEX(ListaMarcas[Concatenado],SMALL(IF(ISNUMBER(SEARCH(Formulario!$D$8,ListaMarcas[Concatenado])),ROW(ListaMarcas[Concatenado])-ROW(ListaMarcas[#Headers])),ROWS($Q$2:Q48))),"")</f>
        <v>139 - MERCEDES CAMPUZANO</v>
      </c>
      <c r="O48" s="30" t="s">
        <v>271</v>
      </c>
      <c r="P48" s="30" t="s">
        <v>47</v>
      </c>
      <c r="Q48" t="str">
        <f>CONCATENATE(ListaMarcas[[#This Row],[Local]]," - ",ListaMarcas[[#This Row],[Marca]])</f>
        <v>139 - MERCEDES CAMPUZANO</v>
      </c>
    </row>
    <row r="49" spans="11:17" x14ac:dyDescent="0.35">
      <c r="K49" s="1" t="str">
        <f t="array" ref="K49">IFERROR(INDEX(ListaMarcas[Concatenado],SMALL(IF(ISNUMBER(SEARCH(Formulario!$D$8,ListaMarcas[Concatenado])),ROW(ListaMarcas[Concatenado])-ROW(ListaMarcas[#Headers])),ROWS($Q$2:Q49))),"")</f>
        <v>141 - NAPPA</v>
      </c>
      <c r="O49" s="30" t="s">
        <v>272</v>
      </c>
      <c r="P49" s="30" t="s">
        <v>273</v>
      </c>
      <c r="Q49" t="str">
        <f>CONCATENATE(ListaMarcas[[#This Row],[Local]]," - ",ListaMarcas[[#This Row],[Marca]])</f>
        <v>141 - NAPPA</v>
      </c>
    </row>
    <row r="50" spans="11:17" x14ac:dyDescent="0.35">
      <c r="K50" s="1" t="str">
        <f t="array" ref="K50">IFERROR(INDEX(ListaMarcas[Concatenado],SMALL(IF(ISNUMBER(SEARCH(Formulario!$D$8,ListaMarcas[Concatenado])),ROW(ListaMarcas[Concatenado])-ROW(ListaMarcas[#Headers])),ROWS($Q$2:Q50))),"")</f>
        <v>142 - SUPER DRY</v>
      </c>
      <c r="O50" s="30" t="s">
        <v>274</v>
      </c>
      <c r="P50" s="30" t="s">
        <v>49</v>
      </c>
      <c r="Q50" t="str">
        <f>CONCATENATE(ListaMarcas[[#This Row],[Local]]," - ",ListaMarcas[[#This Row],[Marca]])</f>
        <v>142 - SUPER DRY</v>
      </c>
    </row>
    <row r="51" spans="11:17" x14ac:dyDescent="0.35">
      <c r="K51" s="1" t="str">
        <f t="array" ref="K51">IFERROR(INDEX(ListaMarcas[Concatenado],SMALL(IF(ISNUMBER(SEARCH(Formulario!$D$8,ListaMarcas[Concatenado])),ROW(ListaMarcas[Concatenado])-ROW(ListaMarcas[#Headers])),ROWS($Q$2:Q51))),"")</f>
        <v>143 - PILATOS</v>
      </c>
      <c r="O51" s="30" t="s">
        <v>275</v>
      </c>
      <c r="P51" s="30" t="s">
        <v>50</v>
      </c>
      <c r="Q51" t="str">
        <f>CONCATENATE(ListaMarcas[[#This Row],[Local]]," - ",ListaMarcas[[#This Row],[Marca]])</f>
        <v>143 - PILATOS</v>
      </c>
    </row>
    <row r="52" spans="11:17" x14ac:dyDescent="0.35">
      <c r="K52" s="1" t="str">
        <f t="array" ref="K52">IFERROR(INDEX(ListaMarcas[Concatenado],SMALL(IF(ISNUMBER(SEARCH(Formulario!$D$8,ListaMarcas[Concatenado])),ROW(ListaMarcas[Concatenado])-ROW(ListaMarcas[#Headers])),ROWS($Q$2:Q52))),"")</f>
        <v>144 - AGUA BENDITA</v>
      </c>
      <c r="O52" s="30" t="s">
        <v>276</v>
      </c>
      <c r="P52" s="30" t="s">
        <v>51</v>
      </c>
      <c r="Q52" t="str">
        <f>CONCATENATE(ListaMarcas[[#This Row],[Local]]," - ",ListaMarcas[[#This Row],[Marca]])</f>
        <v>144 - AGUA BENDITA</v>
      </c>
    </row>
    <row r="53" spans="11:17" x14ac:dyDescent="0.35">
      <c r="K53" s="1" t="str">
        <f t="array" ref="K53">IFERROR(INDEX(ListaMarcas[Concatenado],SMALL(IF(ISNUMBER(SEARCH(Formulario!$D$8,ListaMarcas[Concatenado])),ROW(ListaMarcas[Concatenado])-ROW(ListaMarcas[#Headers])),ROWS($Q$2:Q53))),"")</f>
        <v>145 - ALEVILLA</v>
      </c>
      <c r="O53" s="30" t="s">
        <v>277</v>
      </c>
      <c r="P53" s="30" t="s">
        <v>52</v>
      </c>
      <c r="Q53" t="str">
        <f>CONCATENATE(ListaMarcas[[#This Row],[Local]]," - ",ListaMarcas[[#This Row],[Marca]])</f>
        <v>145 - ALEVILLA</v>
      </c>
    </row>
    <row r="54" spans="11:17" x14ac:dyDescent="0.35">
      <c r="K54" s="1" t="str">
        <f t="array" ref="K54">IFERROR(INDEX(ListaMarcas[Concatenado],SMALL(IF(ISNUMBER(SEARCH(Formulario!$D$8,ListaMarcas[Concatenado])),ROW(ListaMarcas[Concatenado])-ROW(ListaMarcas[#Headers])),ROWS($Q$2:Q54))),"")</f>
        <v>111 - NEW BALANCE</v>
      </c>
      <c r="O54" s="30" t="s">
        <v>278</v>
      </c>
      <c r="P54" s="30" t="s">
        <v>24</v>
      </c>
      <c r="Q54" t="str">
        <f>CONCATENATE(ListaMarcas[[#This Row],[Local]]," - ",ListaMarcas[[#This Row],[Marca]])</f>
        <v>111 - NEW BALANCE</v>
      </c>
    </row>
    <row r="55" spans="11:17" x14ac:dyDescent="0.35">
      <c r="K55" s="1" t="str">
        <f t="array" ref="K55">IFERROR(INDEX(ListaMarcas[Concatenado],SMALL(IF(ISNUMBER(SEARCH(Formulario!$D$8,ListaMarcas[Concatenado])),ROW(ListaMarcas[Concatenado])-ROW(ListaMarcas[#Headers])),ROWS($Q$2:Q55))),"")</f>
        <v>147 - VINTRO</v>
      </c>
      <c r="O55" s="30" t="s">
        <v>279</v>
      </c>
      <c r="P55" s="30" t="s">
        <v>280</v>
      </c>
      <c r="Q55" t="str">
        <f>CONCATENATE(ListaMarcas[[#This Row],[Local]]," - ",ListaMarcas[[#This Row],[Marca]])</f>
        <v>147 - VINTRO</v>
      </c>
    </row>
    <row r="56" spans="11:17" x14ac:dyDescent="0.35">
      <c r="K56" s="1" t="str">
        <f t="array" ref="K56">IFERROR(INDEX(ListaMarcas[Concatenado],SMALL(IF(ISNUMBER(SEARCH(Formulario!$D$8,ListaMarcas[Concatenado])),ROW(ListaMarcas[Concatenado])-ROW(ListaMarcas[#Headers])),ROWS($Q$2:Q56))),"")</f>
        <v>148 - MORPH</v>
      </c>
      <c r="O56" s="30" t="s">
        <v>281</v>
      </c>
      <c r="P56" s="30" t="s">
        <v>282</v>
      </c>
      <c r="Q56" t="str">
        <f>CONCATENATE(ListaMarcas[[#This Row],[Local]]," - ",ListaMarcas[[#This Row],[Marca]])</f>
        <v>148 - MORPH</v>
      </c>
    </row>
    <row r="57" spans="11:17" x14ac:dyDescent="0.35">
      <c r="K57" s="1" t="str">
        <f t="array" ref="K57">IFERROR(INDEX(ListaMarcas[Concatenado],SMALL(IF(ISNUMBER(SEARCH(Formulario!$D$8,ListaMarcas[Concatenado])),ROW(ListaMarcas[Concatenado])-ROW(ListaMarcas[#Headers])),ROWS($Q$2:Q57))),"")</f>
        <v>150 - GARMIN</v>
      </c>
      <c r="O57" s="30" t="s">
        <v>283</v>
      </c>
      <c r="P57" s="30" t="s">
        <v>284</v>
      </c>
      <c r="Q57" t="str">
        <f>CONCATENATE(ListaMarcas[[#This Row],[Local]]," - ",ListaMarcas[[#This Row],[Marca]])</f>
        <v>150 - GARMIN</v>
      </c>
    </row>
    <row r="58" spans="11:17" x14ac:dyDescent="0.35">
      <c r="K58" s="1" t="str">
        <f t="array" ref="K58">IFERROR(INDEX(ListaMarcas[Concatenado],SMALL(IF(ISNUMBER(SEARCH(Formulario!$D$8,ListaMarcas[Concatenado])),ROW(ListaMarcas[Concatenado])-ROW(ListaMarcas[#Headers])),ROWS($Q$2:Q58))),"")</f>
        <v>151 - BIONICA</v>
      </c>
      <c r="O58" s="30" t="s">
        <v>285</v>
      </c>
      <c r="P58" s="30" t="s">
        <v>286</v>
      </c>
      <c r="Q58" t="str">
        <f>CONCATENATE(ListaMarcas[[#This Row],[Local]]," - ",ListaMarcas[[#This Row],[Marca]])</f>
        <v>151 - BIONICA</v>
      </c>
    </row>
    <row r="59" spans="11:17" x14ac:dyDescent="0.35">
      <c r="K59" s="1" t="str">
        <f t="array" ref="K59">IFERROR(INDEX(ListaMarcas[Concatenado],SMALL(IF(ISNUMBER(SEARCH(Formulario!$D$8,ListaMarcas[Concatenado])),ROW(ListaMarcas[Concatenado])-ROW(ListaMarcas[#Headers])),ROWS($Q$2:Q59))),"")</f>
        <v>152 - MARTINA ACCESORIOS</v>
      </c>
      <c r="O59" s="30" t="s">
        <v>287</v>
      </c>
      <c r="P59" s="30" t="s">
        <v>288</v>
      </c>
      <c r="Q59" t="str">
        <f>CONCATENATE(ListaMarcas[[#This Row],[Local]]," - ",ListaMarcas[[#This Row],[Marca]])</f>
        <v>152 - MARTINA ACCESORIOS</v>
      </c>
    </row>
    <row r="60" spans="11:17" x14ac:dyDescent="0.35">
      <c r="K60" s="1" t="str">
        <f t="array" ref="K60">IFERROR(INDEX(ListaMarcas[Concatenado],SMALL(IF(ISNUMBER(SEARCH(Formulario!$D$8,ListaMarcas[Concatenado])),ROW(ListaMarcas[Concatenado])-ROW(ListaMarcas[#Headers])),ROWS($Q$2:Q60))),"")</f>
        <v>153 - O´NEILL</v>
      </c>
      <c r="O60" s="30" t="s">
        <v>289</v>
      </c>
      <c r="P60" s="30" t="s">
        <v>290</v>
      </c>
      <c r="Q60" t="str">
        <f>CONCATENATE(ListaMarcas[[#This Row],[Local]]," - ",ListaMarcas[[#This Row],[Marca]])</f>
        <v>153 - O´NEILL</v>
      </c>
    </row>
    <row r="61" spans="11:17" x14ac:dyDescent="0.35">
      <c r="K61" s="1" t="str">
        <f t="array" ref="K61">IFERROR(INDEX(ListaMarcas[Concatenado],SMALL(IF(ISNUMBER(SEARCH(Formulario!$D$8,ListaMarcas[Concatenado])),ROW(ListaMarcas[Concatenado])-ROW(ListaMarcas[#Headers])),ROWS($Q$2:Q61))),"")</f>
        <v>154 - BOSI</v>
      </c>
      <c r="O61" s="30" t="s">
        <v>291</v>
      </c>
      <c r="P61" s="30" t="s">
        <v>292</v>
      </c>
      <c r="Q61" t="str">
        <f>CONCATENATE(ListaMarcas[[#This Row],[Local]]," - ",ListaMarcas[[#This Row],[Marca]])</f>
        <v>154 - BOSI</v>
      </c>
    </row>
    <row r="62" spans="11:17" x14ac:dyDescent="0.35">
      <c r="K62" s="1" t="str">
        <f t="array" ref="K62">IFERROR(INDEX(ListaMarcas[Concatenado],SMALL(IF(ISNUMBER(SEARCH(Formulario!$D$8,ListaMarcas[Concatenado])),ROW(ListaMarcas[Concatenado])-ROW(ListaMarcas[#Headers])),ROWS($Q$2:Q62))),"")</f>
        <v>156 - PERCIMON</v>
      </c>
      <c r="O62" s="30" t="s">
        <v>293</v>
      </c>
      <c r="P62" s="30" t="s">
        <v>294</v>
      </c>
      <c r="Q62" t="str">
        <f>CONCATENATE(ListaMarcas[[#This Row],[Local]]," - ",ListaMarcas[[#This Row],[Marca]])</f>
        <v>156 - PERCIMON</v>
      </c>
    </row>
    <row r="63" spans="11:17" x14ac:dyDescent="0.35">
      <c r="K63" s="1" t="str">
        <f t="array" ref="K63">IFERROR(INDEX(ListaMarcas[Concatenado],SMALL(IF(ISNUMBER(SEARCH(Formulario!$D$8,ListaMarcas[Concatenado])),ROW(ListaMarcas[Concatenado])-ROW(ListaMarcas[#Headers])),ROWS($Q$2:Q63))),"")</f>
        <v>158 - WANITTA</v>
      </c>
      <c r="O63" s="30" t="s">
        <v>295</v>
      </c>
      <c r="P63" s="30" t="s">
        <v>296</v>
      </c>
      <c r="Q63" t="str">
        <f>CONCATENATE(ListaMarcas[[#This Row],[Local]]," - ",ListaMarcas[[#This Row],[Marca]])</f>
        <v>158 - WANITTA</v>
      </c>
    </row>
    <row r="64" spans="11:17" x14ac:dyDescent="0.35">
      <c r="K64" s="1" t="str">
        <f t="array" ref="K64">IFERROR(INDEX(ListaMarcas[Concatenado],SMALL(IF(ISNUMBER(SEARCH(Formulario!$D$8,ListaMarcas[Concatenado])),ROW(ListaMarcas[Concatenado])-ROW(ListaMarcas[#Headers])),ROWS($Q$2:Q64))),"")</f>
        <v>159 - MEDIPIEL</v>
      </c>
      <c r="O64" s="30" t="s">
        <v>297</v>
      </c>
      <c r="P64" s="30" t="s">
        <v>53</v>
      </c>
      <c r="Q64" t="str">
        <f>CONCATENATE(ListaMarcas[[#This Row],[Local]]," - ",ListaMarcas[[#This Row],[Marca]])</f>
        <v>159 - MEDIPIEL</v>
      </c>
    </row>
    <row r="65" spans="11:17" x14ac:dyDescent="0.35">
      <c r="K65" s="1" t="str">
        <f t="array" ref="K65">IFERROR(INDEX(ListaMarcas[Concatenado],SMALL(IF(ISNUMBER(SEARCH(Formulario!$D$8,ListaMarcas[Concatenado])),ROW(ListaMarcas[Concatenado])-ROW(ListaMarcas[#Headers])),ROWS($Q$2:Q65))),"")</f>
        <v>160 - NOISE LAB</v>
      </c>
      <c r="O65" s="30" t="s">
        <v>298</v>
      </c>
      <c r="P65" s="30" t="s">
        <v>299</v>
      </c>
      <c r="Q65" t="str">
        <f>CONCATENATE(ListaMarcas[[#This Row],[Local]]," - ",ListaMarcas[[#This Row],[Marca]])</f>
        <v>160 - NOISE LAB</v>
      </c>
    </row>
    <row r="66" spans="11:17" x14ac:dyDescent="0.35">
      <c r="K66" s="1" t="str">
        <f t="array" ref="K66">IFERROR(INDEX(ListaMarcas[Concatenado],SMALL(IF(ISNUMBER(SEARCH(Formulario!$D$8,ListaMarcas[Concatenado])),ROW(ListaMarcas[Concatenado])-ROW(ListaMarcas[#Headers])),ROWS($Q$2:Q66))),"")</f>
        <v>161 - OPTICA COLOMBIANA</v>
      </c>
      <c r="O66" s="30" t="s">
        <v>300</v>
      </c>
      <c r="P66" s="30" t="s">
        <v>301</v>
      </c>
      <c r="Q66" t="str">
        <f>CONCATENATE(ListaMarcas[[#This Row],[Local]]," - ",ListaMarcas[[#This Row],[Marca]])</f>
        <v>161 - OPTICA COLOMBIANA</v>
      </c>
    </row>
    <row r="67" spans="11:17" x14ac:dyDescent="0.35">
      <c r="K67" s="1" t="str">
        <f t="array" ref="K67">IFERROR(INDEX(ListaMarcas[Concatenado],SMALL(IF(ISNUMBER(SEARCH(Formulario!$D$8,ListaMarcas[Concatenado])),ROW(ListaMarcas[Concatenado])-ROW(ListaMarcas[#Headers])),ROWS($Q$2:Q67))),"")</f>
        <v>163 - ADIDAS ORIGINALS</v>
      </c>
      <c r="O67" s="30" t="s">
        <v>302</v>
      </c>
      <c r="P67" s="30" t="s">
        <v>303</v>
      </c>
      <c r="Q67" t="str">
        <f>CONCATENATE(ListaMarcas[[#This Row],[Local]]," - ",ListaMarcas[[#This Row],[Marca]])</f>
        <v>163 - ADIDAS ORIGINALS</v>
      </c>
    </row>
    <row r="68" spans="11:17" x14ac:dyDescent="0.35">
      <c r="K68" s="1" t="str">
        <f t="array" ref="K68">IFERROR(INDEX(ListaMarcas[Concatenado],SMALL(IF(ISNUMBER(SEARCH(Formulario!$D$8,ListaMarcas[Concatenado])),ROW(ListaMarcas[Concatenado])-ROW(ListaMarcas[#Headers])),ROWS($Q$2:Q68))),"")</f>
        <v>165 - MUSSI</v>
      </c>
      <c r="O68" s="30" t="s">
        <v>304</v>
      </c>
      <c r="P68" s="30" t="s">
        <v>54</v>
      </c>
      <c r="Q68" t="str">
        <f>CONCATENATE(ListaMarcas[[#This Row],[Local]]," - ",ListaMarcas[[#This Row],[Marca]])</f>
        <v>165 - MUSSI</v>
      </c>
    </row>
    <row r="69" spans="11:17" x14ac:dyDescent="0.35">
      <c r="K69" s="1" t="str">
        <f t="array" ref="K69">IFERROR(INDEX(ListaMarcas[Concatenado],SMALL(IF(ISNUMBER(SEARCH(Formulario!$D$8,ListaMarcas[Concatenado])),ROW(ListaMarcas[Concatenado])-ROW(ListaMarcas[#Headers])),ROWS($Q$2:Q69))),"")</f>
        <v>166 - PILATOS ACCESORIOS</v>
      </c>
      <c r="O69" s="30" t="s">
        <v>305</v>
      </c>
      <c r="P69" s="30" t="s">
        <v>55</v>
      </c>
      <c r="Q69" t="str">
        <f>CONCATENATE(ListaMarcas[[#This Row],[Local]]," - ",ListaMarcas[[#This Row],[Marca]])</f>
        <v>166 - PILATOS ACCESORIOS</v>
      </c>
    </row>
    <row r="70" spans="11:17" x14ac:dyDescent="0.35">
      <c r="K70" s="1" t="str">
        <f t="array" ref="K70">IFERROR(INDEX(ListaMarcas[Concatenado],SMALL(IF(ISNUMBER(SEARCH(Formulario!$D$8,ListaMarcas[Concatenado])),ROW(ListaMarcas[Concatenado])-ROW(ListaMarcas[#Headers])),ROWS($Q$2:Q70))),"")</f>
        <v>166A - IMUSA</v>
      </c>
      <c r="O70" s="30" t="s">
        <v>56</v>
      </c>
      <c r="P70" s="30" t="s">
        <v>306</v>
      </c>
      <c r="Q70" t="str">
        <f>CONCATENATE(ListaMarcas[[#This Row],[Local]]," - ",ListaMarcas[[#This Row],[Marca]])</f>
        <v>166A - IMUSA</v>
      </c>
    </row>
    <row r="71" spans="11:17" x14ac:dyDescent="0.35">
      <c r="K71" s="1" t="str">
        <f t="array" ref="K71">IFERROR(INDEX(ListaMarcas[Concatenado],SMALL(IF(ISNUMBER(SEARCH(Formulario!$D$8,ListaMarcas[Concatenado])),ROW(ListaMarcas[Concatenado])-ROW(ListaMarcas[#Headers])),ROWS($Q$2:Q71))),"")</f>
        <v>167 - ESCAPE</v>
      </c>
      <c r="O71" s="30" t="s">
        <v>307</v>
      </c>
      <c r="P71" s="30" t="s">
        <v>57</v>
      </c>
      <c r="Q71" t="str">
        <f>CONCATENATE(ListaMarcas[[#This Row],[Local]]," - ",ListaMarcas[[#This Row],[Marca]])</f>
        <v>167 - ESCAPE</v>
      </c>
    </row>
    <row r="72" spans="11:17" x14ac:dyDescent="0.35">
      <c r="K72" s="1" t="str">
        <f t="array" ref="K72">IFERROR(INDEX(ListaMarcas[Concatenado],SMALL(IF(ISNUMBER(SEARCH(Formulario!$D$8,ListaMarcas[Concatenado])),ROW(ListaMarcas[Concatenado])-ROW(ListaMarcas[#Headers])),ROWS($Q$2:Q72))),"")</f>
        <v>168 - PUMA</v>
      </c>
      <c r="O72" s="30" t="s">
        <v>308</v>
      </c>
      <c r="P72" s="30" t="s">
        <v>309</v>
      </c>
      <c r="Q72" t="str">
        <f>CONCATENATE(ListaMarcas[[#This Row],[Local]]," - ",ListaMarcas[[#This Row],[Marca]])</f>
        <v>168 - PUMA</v>
      </c>
    </row>
    <row r="73" spans="11:17" x14ac:dyDescent="0.35">
      <c r="K73" s="1" t="str">
        <f t="array" ref="K73">IFERROR(INDEX(ListaMarcas[Concatenado],SMALL(IF(ISNUMBER(SEARCH(Formulario!$D$8,ListaMarcas[Concatenado])),ROW(ListaMarcas[Concatenado])-ROW(ListaMarcas[#Headers])),ROWS($Q$2:Q73))),"")</f>
        <v>170 - BRAHMA</v>
      </c>
      <c r="O73" s="30" t="s">
        <v>310</v>
      </c>
      <c r="P73" s="30" t="s">
        <v>311</v>
      </c>
      <c r="Q73" t="str">
        <f>CONCATENATE(ListaMarcas[[#This Row],[Local]]," - ",ListaMarcas[[#This Row],[Marca]])</f>
        <v>170 - BRAHMA</v>
      </c>
    </row>
    <row r="74" spans="11:17" x14ac:dyDescent="0.35">
      <c r="K74" s="1" t="str">
        <f t="array" ref="K74">IFERROR(INDEX(ListaMarcas[Concatenado],SMALL(IF(ISNUMBER(SEARCH(Formulario!$D$8,ListaMarcas[Concatenado])),ROW(ListaMarcas[Concatenado])-ROW(ListaMarcas[#Headers])),ROWS($Q$2:Q74))),"")</f>
        <v>171 - GEF</v>
      </c>
      <c r="O74" s="30" t="s">
        <v>312</v>
      </c>
      <c r="P74" s="30" t="s">
        <v>313</v>
      </c>
      <c r="Q74" t="str">
        <f>CONCATENATE(ListaMarcas[[#This Row],[Local]]," - ",ListaMarcas[[#This Row],[Marca]])</f>
        <v>171 - GEF</v>
      </c>
    </row>
    <row r="75" spans="11:17" x14ac:dyDescent="0.35">
      <c r="K75" s="1" t="str">
        <f t="array" ref="K75">IFERROR(INDEX(ListaMarcas[Concatenado],SMALL(IF(ISNUMBER(SEARCH(Formulario!$D$8,ListaMarcas[Concatenado])),ROW(ListaMarcas[Concatenado])-ROW(ListaMarcas[#Headers])),ROWS($Q$2:Q75))),"")</f>
        <v>172 - PANDORA</v>
      </c>
      <c r="O75" s="30" t="s">
        <v>314</v>
      </c>
      <c r="P75" s="30" t="s">
        <v>315</v>
      </c>
      <c r="Q75" t="str">
        <f>CONCATENATE(ListaMarcas[[#This Row],[Local]]," - ",ListaMarcas[[#This Row],[Marca]])</f>
        <v>172 - PANDORA</v>
      </c>
    </row>
    <row r="76" spans="11:17" x14ac:dyDescent="0.35">
      <c r="K76" s="1" t="str">
        <f t="array" ref="K76">IFERROR(INDEX(ListaMarcas[Concatenado],SMALL(IF(ISNUMBER(SEARCH(Formulario!$D$8,ListaMarcas[Concatenado])),ROW(ListaMarcas[Concatenado])-ROW(ListaMarcas[#Headers])),ROWS($Q$2:Q76))),"")</f>
        <v>176 - LA RETOUCHERIE DE MANUELA</v>
      </c>
      <c r="O76" s="30" t="s">
        <v>316</v>
      </c>
      <c r="P76" s="30" t="s">
        <v>58</v>
      </c>
      <c r="Q76" t="str">
        <f>CONCATENATE(ListaMarcas[[#This Row],[Local]]," - ",ListaMarcas[[#This Row],[Marca]])</f>
        <v>176 - LA RETOUCHERIE DE MANUELA</v>
      </c>
    </row>
    <row r="77" spans="11:17" x14ac:dyDescent="0.35">
      <c r="K77" s="1" t="str">
        <f t="array" ref="K77">IFERROR(INDEX(ListaMarcas[Concatenado],SMALL(IF(ISNUMBER(SEARCH(Formulario!$D$8,ListaMarcas[Concatenado])),ROW(ListaMarcas[Concatenado])-ROW(ListaMarcas[#Headers])),ROWS($Q$2:Q77))),"")</f>
        <v>178 - MADELO</v>
      </c>
      <c r="O77" s="30" t="s">
        <v>317</v>
      </c>
      <c r="P77" s="30" t="s">
        <v>318</v>
      </c>
      <c r="Q77" t="str">
        <f>CONCATENATE(ListaMarcas[[#This Row],[Local]]," - ",ListaMarcas[[#This Row],[Marca]])</f>
        <v>178 - MADELO</v>
      </c>
    </row>
    <row r="78" spans="11:17" x14ac:dyDescent="0.35">
      <c r="K78" s="1" t="str">
        <f t="array" ref="K78">IFERROR(INDEX(ListaMarcas[Concatenado],SMALL(IF(ISNUMBER(SEARCH(Formulario!$D$8,ListaMarcas[Concatenado])),ROW(ListaMarcas[Concatenado])-ROW(ListaMarcas[#Headers])),ROWS($Q$2:Q78))),"")</f>
        <v>179 - ZONAZUL</v>
      </c>
      <c r="O78" s="30" t="s">
        <v>319</v>
      </c>
      <c r="P78" s="30" t="s">
        <v>320</v>
      </c>
      <c r="Q78" t="str">
        <f>CONCATENATE(ListaMarcas[[#This Row],[Local]]," - ",ListaMarcas[[#This Row],[Marca]])</f>
        <v>179 - ZONAZUL</v>
      </c>
    </row>
    <row r="79" spans="11:17" x14ac:dyDescent="0.35">
      <c r="K79" s="1" t="str">
        <f t="array" ref="K79">IFERROR(INDEX(ListaMarcas[Concatenado],SMALL(IF(ISNUMBER(SEARCH(Formulario!$D$8,ListaMarcas[Concatenado])),ROW(ListaMarcas[Concatenado])-ROW(ListaMarcas[#Headers])),ROWS($Q$2:Q79))),"")</f>
        <v>179A - CALICHE CEVICHE</v>
      </c>
      <c r="O79" s="30" t="s">
        <v>321</v>
      </c>
      <c r="P79" s="30" t="s">
        <v>322</v>
      </c>
      <c r="Q79" t="str">
        <f>CONCATENATE(ListaMarcas[[#This Row],[Local]]," - ",ListaMarcas[[#This Row],[Marca]])</f>
        <v>179A - CALICHE CEVICHE</v>
      </c>
    </row>
    <row r="80" spans="11:17" x14ac:dyDescent="0.35">
      <c r="K80" s="1" t="str">
        <f t="array" ref="K80">IFERROR(INDEX(ListaMarcas[Concatenado],SMALL(IF(ISNUMBER(SEARCH(Formulario!$D$8,ListaMarcas[Concatenado])),ROW(ListaMarcas[Concatenado])-ROW(ListaMarcas[#Headers])),ROWS($Q$2:Q80))),"")</f>
        <v>201 - SPEEDO</v>
      </c>
      <c r="O80" s="30" t="s">
        <v>323</v>
      </c>
      <c r="P80" s="30" t="s">
        <v>324</v>
      </c>
      <c r="Q80" t="str">
        <f>CONCATENATE(ListaMarcas[[#This Row],[Local]]," - ",ListaMarcas[[#This Row],[Marca]])</f>
        <v>201 - SPEEDO</v>
      </c>
    </row>
    <row r="81" spans="11:17" x14ac:dyDescent="0.35">
      <c r="K81" s="1" t="str">
        <f t="array" ref="K81">IFERROR(INDEX(ListaMarcas[Concatenado],SMALL(IF(ISNUMBER(SEARCH(Formulario!$D$8,ListaMarcas[Concatenado])),ROW(ListaMarcas[Concatenado])-ROW(ListaMarcas[#Headers])),ROWS($Q$2:Q81))),"")</f>
        <v>201Z - MC DONALDS</v>
      </c>
      <c r="O81" s="30" t="s">
        <v>64</v>
      </c>
      <c r="P81" s="30" t="s">
        <v>65</v>
      </c>
      <c r="Q81" t="str">
        <f>CONCATENATE(ListaMarcas[[#This Row],[Local]]," - ",ListaMarcas[[#This Row],[Marca]])</f>
        <v>201Z - MC DONALDS</v>
      </c>
    </row>
    <row r="82" spans="11:17" x14ac:dyDescent="0.35">
      <c r="K82" s="1" t="str">
        <f t="array" ref="K82">IFERROR(INDEX(ListaMarcas[Concatenado],SMALL(IF(ISNUMBER(SEARCH(Formulario!$D$8,ListaMarcas[Concatenado])),ROW(ListaMarcas[Concatenado])-ROW(ListaMarcas[#Headers])),ROWS($Q$2:Q82))),"")</f>
        <v>202 - COLOR BLUE</v>
      </c>
      <c r="O82" s="30" t="s">
        <v>325</v>
      </c>
      <c r="P82" s="30" t="s">
        <v>326</v>
      </c>
      <c r="Q82" t="str">
        <f>CONCATENATE(ListaMarcas[[#This Row],[Local]]," - ",ListaMarcas[[#This Row],[Marca]])</f>
        <v>202 - COLOR BLUE</v>
      </c>
    </row>
    <row r="83" spans="11:17" x14ac:dyDescent="0.35">
      <c r="K83" s="1" t="str">
        <f t="array" ref="K83">IFERROR(INDEX(ListaMarcas[Concatenado],SMALL(IF(ISNUMBER(SEARCH(Formulario!$D$8,ListaMarcas[Concatenado])),ROW(ListaMarcas[Concatenado])-ROW(ListaMarcas[#Headers])),ROWS($Q$2:Q83))),"")</f>
        <v>202Z - KIVA HAN CAFE</v>
      </c>
      <c r="O83" s="30" t="s">
        <v>66</v>
      </c>
      <c r="P83" s="30" t="s">
        <v>327</v>
      </c>
      <c r="Q83" t="str">
        <f>CONCATENATE(ListaMarcas[[#This Row],[Local]]," - ",ListaMarcas[[#This Row],[Marca]])</f>
        <v>202Z - KIVA HAN CAFE</v>
      </c>
    </row>
    <row r="84" spans="11:17" x14ac:dyDescent="0.35">
      <c r="K84" s="1" t="str">
        <f t="array" ref="K84">IFERROR(INDEX(ListaMarcas[Concatenado],SMALL(IF(ISNUMBER(SEARCH(Formulario!$D$8,ListaMarcas[Concatenado])),ROW(ListaMarcas[Concatenado])-ROW(ListaMarcas[#Headers])),ROWS($Q$2:Q84))),"")</f>
        <v>203 - NAUTY BLUE</v>
      </c>
      <c r="O84" s="30" t="s">
        <v>328</v>
      </c>
      <c r="P84" s="30" t="s">
        <v>329</v>
      </c>
      <c r="Q84" t="str">
        <f>CONCATENATE(ListaMarcas[[#This Row],[Local]]," - ",ListaMarcas[[#This Row],[Marca]])</f>
        <v>203 - NAUTY BLUE</v>
      </c>
    </row>
    <row r="85" spans="11:17" x14ac:dyDescent="0.35">
      <c r="K85" s="1" t="str">
        <f t="array" ref="K85">IFERROR(INDEX(ListaMarcas[Concatenado],SMALL(IF(ISNUMBER(SEARCH(Formulario!$D$8,ListaMarcas[Concatenado])),ROW(ListaMarcas[Concatenado])-ROW(ListaMarcas[#Headers])),ROWS($Q$2:Q85))),"")</f>
        <v>204 - ARENA</v>
      </c>
      <c r="O85" s="30" t="s">
        <v>330</v>
      </c>
      <c r="P85" s="30" t="s">
        <v>331</v>
      </c>
      <c r="Q85" t="str">
        <f>CONCATENATE(ListaMarcas[[#This Row],[Local]]," - ",ListaMarcas[[#This Row],[Marca]])</f>
        <v>204 - ARENA</v>
      </c>
    </row>
    <row r="86" spans="11:17" x14ac:dyDescent="0.35">
      <c r="K86" s="1" t="str">
        <f t="array" ref="K86">IFERROR(INDEX(ListaMarcas[Concatenado],SMALL(IF(ISNUMBER(SEARCH(Formulario!$D$8,ListaMarcas[Concatenado])),ROW(ListaMarcas[Concatenado])-ROW(ListaMarcas[#Headers])),ROWS($Q$2:Q86))),"")</f>
        <v>205 - CRISTINA RESTREPO</v>
      </c>
      <c r="O86" s="30" t="s">
        <v>332</v>
      </c>
      <c r="P86" s="30" t="s">
        <v>333</v>
      </c>
      <c r="Q86" t="str">
        <f>CONCATENATE(ListaMarcas[[#This Row],[Local]]," - ",ListaMarcas[[#This Row],[Marca]])</f>
        <v>205 - CRISTINA RESTREPO</v>
      </c>
    </row>
    <row r="87" spans="11:17" x14ac:dyDescent="0.35">
      <c r="K87" s="1" t="str">
        <f t="array" ref="K87">IFERROR(INDEX(ListaMarcas[Concatenado],SMALL(IF(ISNUMBER(SEARCH(Formulario!$D$8,ListaMarcas[Concatenado])),ROW(ListaMarcas[Concatenado])-ROW(ListaMarcas[#Headers])),ROWS($Q$2:Q87))),"")</f>
        <v>205Z - CELUCOM</v>
      </c>
      <c r="O87" s="30" t="s">
        <v>67</v>
      </c>
      <c r="P87" s="30" t="s">
        <v>334</v>
      </c>
      <c r="Q87" t="str">
        <f>CONCATENATE(ListaMarcas[[#This Row],[Local]]," - ",ListaMarcas[[#This Row],[Marca]])</f>
        <v>205Z - CELUCOM</v>
      </c>
    </row>
    <row r="88" spans="11:17" x14ac:dyDescent="0.35">
      <c r="K88" s="1" t="str">
        <f t="array" ref="K88">IFERROR(INDEX(ListaMarcas[Concatenado],SMALL(IF(ISNUMBER(SEARCH(Formulario!$D$8,ListaMarcas[Concatenado])),ROW(ListaMarcas[Concatenado])-ROW(ListaMarcas[#Headers])),ROWS($Q$2:Q88))),"")</f>
        <v>206 - TOMMY HILFIGER</v>
      </c>
      <c r="O88" s="30" t="s">
        <v>335</v>
      </c>
      <c r="P88" s="30" t="s">
        <v>336</v>
      </c>
      <c r="Q88" t="str">
        <f>CONCATENATE(ListaMarcas[[#This Row],[Local]]," - ",ListaMarcas[[#This Row],[Marca]])</f>
        <v>206 - TOMMY HILFIGER</v>
      </c>
    </row>
    <row r="89" spans="11:17" x14ac:dyDescent="0.35">
      <c r="K89" s="1" t="str">
        <f t="array" ref="K89">IFERROR(INDEX(ListaMarcas[Concatenado],SMALL(IF(ISNUMBER(SEARCH(Formulario!$D$8,ListaMarcas[Concatenado])),ROW(ListaMarcas[Concatenado])-ROW(ListaMarcas[#Headers])),ROWS($Q$2:Q89))),"")</f>
        <v>207 - KARIBIK</v>
      </c>
      <c r="O89" s="30" t="s">
        <v>337</v>
      </c>
      <c r="P89" s="30" t="s">
        <v>338</v>
      </c>
      <c r="Q89" t="str">
        <f>CONCATENATE(ListaMarcas[[#This Row],[Local]]," - ",ListaMarcas[[#This Row],[Marca]])</f>
        <v>207 - KARIBIK</v>
      </c>
    </row>
    <row r="90" spans="11:17" x14ac:dyDescent="0.35">
      <c r="K90" s="1" t="str">
        <f t="array" ref="K90">IFERROR(INDEX(ListaMarcas[Concatenado],SMALL(IF(ISNUMBER(SEARCH(Formulario!$D$8,ListaMarcas[Concatenado])),ROW(ListaMarcas[Concatenado])-ROW(ListaMarcas[#Headers])),ROWS($Q$2:Q90))),"")</f>
        <v>207Z - SYAM COSMETICS</v>
      </c>
      <c r="O90" s="30" t="s">
        <v>68</v>
      </c>
      <c r="P90" s="30" t="s">
        <v>69</v>
      </c>
      <c r="Q90" t="str">
        <f>CONCATENATE(ListaMarcas[[#This Row],[Local]]," - ",ListaMarcas[[#This Row],[Marca]])</f>
        <v>207Z - SYAM COSMETICS</v>
      </c>
    </row>
    <row r="91" spans="11:17" x14ac:dyDescent="0.35">
      <c r="K91" s="1" t="str">
        <f t="array" ref="K91">IFERROR(INDEX(ListaMarcas[Concatenado],SMALL(IF(ISNUMBER(SEARCH(Formulario!$D$8,ListaMarcas[Concatenado])),ROW(ListaMarcas[Concatenado])-ROW(ListaMarcas[#Headers])),ROWS($Q$2:Q91))),"")</f>
        <v>208 - TANIA</v>
      </c>
      <c r="O91" s="30" t="s">
        <v>339</v>
      </c>
      <c r="P91" s="30" t="s">
        <v>340</v>
      </c>
      <c r="Q91" t="str">
        <f>CONCATENATE(ListaMarcas[[#This Row],[Local]]," - ",ListaMarcas[[#This Row],[Marca]])</f>
        <v>208 - TANIA</v>
      </c>
    </row>
    <row r="92" spans="11:17" x14ac:dyDescent="0.35">
      <c r="K92" s="1" t="str">
        <f t="array" ref="K92">IFERROR(INDEX(ListaMarcas[Concatenado],SMALL(IF(ISNUMBER(SEARCH(Formulario!$D$8,ListaMarcas[Concatenado])),ROW(ListaMarcas[Concatenado])-ROW(ListaMarcas[#Headers])),ROWS($Q$2:Q92))),"")</f>
        <v>208Z - CASIO</v>
      </c>
      <c r="O92" s="30" t="s">
        <v>341</v>
      </c>
      <c r="P92" s="30" t="s">
        <v>342</v>
      </c>
      <c r="Q92" t="str">
        <f>CONCATENATE(ListaMarcas[[#This Row],[Local]]," - ",ListaMarcas[[#This Row],[Marca]])</f>
        <v>208Z - CASIO</v>
      </c>
    </row>
    <row r="93" spans="11:17" x14ac:dyDescent="0.35">
      <c r="K93" s="1" t="str">
        <f t="array" ref="K93">IFERROR(INDEX(ListaMarcas[Concatenado],SMALL(IF(ISNUMBER(SEARCH(Formulario!$D$8,ListaMarcas[Concatenado])),ROW(ListaMarcas[Concatenado])-ROW(ListaMarcas[#Headers])),ROWS($Q$2:Q93))),"")</f>
        <v>209 - LOUIS BARTON</v>
      </c>
      <c r="O93" s="30" t="s">
        <v>343</v>
      </c>
      <c r="P93" s="30" t="s">
        <v>344</v>
      </c>
      <c r="Q93" t="str">
        <f>CONCATENATE(ListaMarcas[[#This Row],[Local]]," - ",ListaMarcas[[#This Row],[Marca]])</f>
        <v>209 - LOUIS BARTON</v>
      </c>
    </row>
    <row r="94" spans="11:17" x14ac:dyDescent="0.35">
      <c r="K94" s="1" t="str">
        <f t="array" ref="K94">IFERROR(INDEX(ListaMarcas[Concatenado],SMALL(IF(ISNUMBER(SEARCH(Formulario!$D$8,ListaMarcas[Concatenado])),ROW(ListaMarcas[Concatenado])-ROW(ListaMarcas[#Headers])),ROWS($Q$2:Q94))),"")</f>
        <v>209Z - ACIUM</v>
      </c>
      <c r="O94" s="30" t="s">
        <v>70</v>
      </c>
      <c r="P94" s="30" t="s">
        <v>345</v>
      </c>
      <c r="Q94" t="str">
        <f>CONCATENATE(ListaMarcas[[#This Row],[Local]]," - ",ListaMarcas[[#This Row],[Marca]])</f>
        <v>209Z - ACIUM</v>
      </c>
    </row>
    <row r="95" spans="11:17" x14ac:dyDescent="0.35">
      <c r="K95" s="1" t="str">
        <f t="array" ref="K95">IFERROR(INDEX(ListaMarcas[Concatenado],SMALL(IF(ISNUMBER(SEARCH(Formulario!$D$8,ListaMarcas[Concatenado])),ROW(ListaMarcas[Concatenado])-ROW(ListaMarcas[#Headers])),ROWS($Q$2:Q95))),"")</f>
        <v>210Z - PONTO BRASILEIRO</v>
      </c>
      <c r="O95" s="30" t="s">
        <v>71</v>
      </c>
      <c r="P95" s="30" t="s">
        <v>346</v>
      </c>
      <c r="Q95" t="str">
        <f>CONCATENATE(ListaMarcas[[#This Row],[Local]]," - ",ListaMarcas[[#This Row],[Marca]])</f>
        <v>210Z - PONTO BRASILEIRO</v>
      </c>
    </row>
    <row r="96" spans="11:17" x14ac:dyDescent="0.35">
      <c r="K96" s="1" t="str">
        <f t="array" ref="K96">IFERROR(INDEX(ListaMarcas[Concatenado],SMALL(IF(ISNUMBER(SEARCH(Formulario!$D$8,ListaMarcas[Concatenado])),ROW(ListaMarcas[Concatenado])-ROW(ListaMarcas[#Headers])),ROWS($Q$2:Q96))),"")</f>
        <v>211Z - NESPRESSO</v>
      </c>
      <c r="O96" s="30" t="s">
        <v>72</v>
      </c>
      <c r="P96" s="30" t="s">
        <v>347</v>
      </c>
      <c r="Q96" t="str">
        <f>CONCATENATE(ListaMarcas[[#This Row],[Local]]," - ",ListaMarcas[[#This Row],[Marca]])</f>
        <v>211Z - NESPRESSO</v>
      </c>
    </row>
    <row r="97" spans="11:17" x14ac:dyDescent="0.35">
      <c r="K97" s="1" t="str">
        <f t="array" ref="K97">IFERROR(INDEX(ListaMarcas[Concatenado],SMALL(IF(ISNUMBER(SEARCH(Formulario!$D$8,ListaMarcas[Concatenado])),ROW(ListaMarcas[Concatenado])-ROW(ListaMarcas[#Headers])),ROWS($Q$2:Q97))),"")</f>
        <v>212Z - SANTA LEÑA</v>
      </c>
      <c r="O97" s="30" t="s">
        <v>73</v>
      </c>
      <c r="P97" s="30" t="s">
        <v>74</v>
      </c>
      <c r="Q97" t="str">
        <f>CONCATENATE(ListaMarcas[[#This Row],[Local]]," - ",ListaMarcas[[#This Row],[Marca]])</f>
        <v>212Z - SANTA LEÑA</v>
      </c>
    </row>
    <row r="98" spans="11:17" x14ac:dyDescent="0.35">
      <c r="K98" s="1" t="str">
        <f t="array" ref="K98">IFERROR(INDEX(ListaMarcas[Concatenado],SMALL(IF(ISNUMBER(SEARCH(Formulario!$D$8,ListaMarcas[Concatenado])),ROW(ListaMarcas[Concatenado])-ROW(ListaMarcas[#Headers])),ROWS($Q$2:Q98))),"")</f>
        <v>214 - SEVEN SEVEN</v>
      </c>
      <c r="O98" s="30" t="s">
        <v>348</v>
      </c>
      <c r="P98" s="30" t="s">
        <v>349</v>
      </c>
      <c r="Q98" t="str">
        <f>CONCATENATE(ListaMarcas[[#This Row],[Local]]," - ",ListaMarcas[[#This Row],[Marca]])</f>
        <v>214 - SEVEN SEVEN</v>
      </c>
    </row>
    <row r="99" spans="11:17" x14ac:dyDescent="0.35">
      <c r="K99" s="1" t="str">
        <f t="array" ref="K99">IFERROR(INDEX(ListaMarcas[Concatenado],SMALL(IF(ISNUMBER(SEARCH(Formulario!$D$8,ListaMarcas[Concatenado])),ROW(ListaMarcas[Concatenado])-ROW(ListaMarcas[#Headers])),ROWS($Q$2:Q99))),"")</f>
        <v>218A - CAMISERIA EUROPEA</v>
      </c>
      <c r="O99" s="30" t="s">
        <v>80</v>
      </c>
      <c r="P99" s="30" t="s">
        <v>350</v>
      </c>
      <c r="Q99" t="str">
        <f>CONCATENATE(ListaMarcas[[#This Row],[Local]]," - ",ListaMarcas[[#This Row],[Marca]])</f>
        <v>218A - CAMISERIA EUROPEA</v>
      </c>
    </row>
    <row r="100" spans="11:17" x14ac:dyDescent="0.35">
      <c r="K100" s="1" t="str">
        <f t="array" ref="K100">IFERROR(INDEX(ListaMarcas[Concatenado],SMALL(IF(ISNUMBER(SEARCH(Formulario!$D$8,ListaMarcas[Concatenado])),ROW(ListaMarcas[Concatenado])-ROW(ListaMarcas[#Headers])),ROWS($Q$2:Q100))),"")</f>
        <v>215 - EL TEJADITO</v>
      </c>
      <c r="O100" s="30" t="s">
        <v>351</v>
      </c>
      <c r="P100" s="30" t="s">
        <v>75</v>
      </c>
      <c r="Q100" t="str">
        <f>CONCATENATE(ListaMarcas[[#This Row],[Local]]," - ",ListaMarcas[[#This Row],[Marca]])</f>
        <v>215 - EL TEJADITO</v>
      </c>
    </row>
    <row r="101" spans="11:17" x14ac:dyDescent="0.35">
      <c r="K101" s="1" t="str">
        <f t="array" ref="K101">IFERROR(INDEX(ListaMarcas[Concatenado],SMALL(IF(ISNUMBER(SEARCH(Formulario!$D$8,ListaMarcas[Concatenado])),ROW(ListaMarcas[Concatenado])-ROW(ListaMarcas[#Headers])),ROWS($Q$2:Q101))),"")</f>
        <v>215Z - DON JUAN ACCESORIOS</v>
      </c>
      <c r="O101" s="30" t="s">
        <v>76</v>
      </c>
      <c r="P101" s="30" t="s">
        <v>352</v>
      </c>
      <c r="Q101" t="str">
        <f>CONCATENATE(ListaMarcas[[#This Row],[Local]]," - ",ListaMarcas[[#This Row],[Marca]])</f>
        <v>215Z - DON JUAN ACCESORIOS</v>
      </c>
    </row>
    <row r="102" spans="11:17" x14ac:dyDescent="0.35">
      <c r="K102" s="1" t="str">
        <f t="array" ref="K102">IFERROR(INDEX(ListaMarcas[Concatenado],SMALL(IF(ISNUMBER(SEARCH(Formulario!$D$8,ListaMarcas[Concatenado])),ROW(ListaMarcas[Concatenado])-ROW(ListaMarcas[#Headers])),ROWS($Q$2:Q102))),"")</f>
        <v>216 - NAVISSI</v>
      </c>
      <c r="O102" s="30" t="s">
        <v>353</v>
      </c>
      <c r="P102" s="30" t="s">
        <v>354</v>
      </c>
      <c r="Q102" t="str">
        <f>CONCATENATE(ListaMarcas[[#This Row],[Local]]," - ",ListaMarcas[[#This Row],[Marca]])</f>
        <v>216 - NAVISSI</v>
      </c>
    </row>
    <row r="103" spans="11:17" x14ac:dyDescent="0.35">
      <c r="K103" s="1" t="str">
        <f t="array" ref="K103">IFERROR(INDEX(ListaMarcas[Concatenado],SMALL(IF(ISNUMBER(SEARCH(Formulario!$D$8,ListaMarcas[Concatenado])),ROW(ListaMarcas[Concatenado])-ROW(ListaMarcas[#Headers])),ROWS($Q$2:Q103))),"")</f>
        <v>216Z - NATURES STORES</v>
      </c>
      <c r="O103" s="30" t="s">
        <v>77</v>
      </c>
      <c r="P103" s="30" t="s">
        <v>355</v>
      </c>
      <c r="Q103" t="str">
        <f>CONCATENATE(ListaMarcas[[#This Row],[Local]]," - ",ListaMarcas[[#This Row],[Marca]])</f>
        <v>216Z - NATURES STORES</v>
      </c>
    </row>
    <row r="104" spans="11:17" x14ac:dyDescent="0.35">
      <c r="K104" s="1" t="str">
        <f t="array" ref="K104">IFERROR(INDEX(ListaMarcas[Concatenado],SMALL(IF(ISNUMBER(SEARCH(Formulario!$D$8,ListaMarcas[Concatenado])),ROW(ListaMarcas[Concatenado])-ROW(ListaMarcas[#Headers])),ROWS($Q$2:Q104))),"")</f>
        <v>217 - CINE COLOMBIA</v>
      </c>
      <c r="O104" s="30" t="s">
        <v>356</v>
      </c>
      <c r="P104" s="30" t="s">
        <v>357</v>
      </c>
      <c r="Q104" t="str">
        <f>CONCATENATE(ListaMarcas[[#This Row],[Local]]," - ",ListaMarcas[[#This Row],[Marca]])</f>
        <v>217 - CINE COLOMBIA</v>
      </c>
    </row>
    <row r="105" spans="11:17" x14ac:dyDescent="0.35">
      <c r="K105" s="1" t="str">
        <f t="array" ref="K105">IFERROR(INDEX(ListaMarcas[Concatenado],SMALL(IF(ISNUMBER(SEARCH(Formulario!$D$8,ListaMarcas[Concatenado])),ROW(ListaMarcas[Concatenado])-ROW(ListaMarcas[#Headers])),ROWS($Q$2:Q105))),"")</f>
        <v>217Z - HELADOS MIMOS</v>
      </c>
      <c r="O105" s="30" t="s">
        <v>78</v>
      </c>
      <c r="P105" s="30" t="s">
        <v>79</v>
      </c>
      <c r="Q105" t="str">
        <f>CONCATENATE(ListaMarcas[[#This Row],[Local]]," - ",ListaMarcas[[#This Row],[Marca]])</f>
        <v>217Z - HELADOS MIMOS</v>
      </c>
    </row>
    <row r="106" spans="11:17" x14ac:dyDescent="0.35">
      <c r="K106" s="1" t="str">
        <f t="array" ref="K106">IFERROR(INDEX(ListaMarcas[Concatenado],SMALL(IF(ISNUMBER(SEARCH(Formulario!$D$8,ListaMarcas[Concatenado])),ROW(ListaMarcas[Concatenado])-ROW(ListaMarcas[#Headers])),ROWS($Q$2:Q106))),"")</f>
        <v>218 - SURTITODO</v>
      </c>
      <c r="O106" s="30" t="s">
        <v>358</v>
      </c>
      <c r="P106" s="30" t="s">
        <v>359</v>
      </c>
      <c r="Q106" t="str">
        <f>CONCATENATE(ListaMarcas[[#This Row],[Local]]," - ",ListaMarcas[[#This Row],[Marca]])</f>
        <v>218 - SURTITODO</v>
      </c>
    </row>
    <row r="107" spans="11:17" x14ac:dyDescent="0.35">
      <c r="K107" s="1" t="str">
        <f t="array" ref="K107">IFERROR(INDEX(ListaMarcas[Concatenado],SMALL(IF(ISNUMBER(SEARCH(Formulario!$D$8,ListaMarcas[Concatenado])),ROW(ListaMarcas[Concatenado])-ROW(ListaMarcas[#Headers])),ROWS($Q$2:Q107))),"")</f>
        <v>219 - EL DEPORTISTA</v>
      </c>
      <c r="O107" s="30" t="s">
        <v>360</v>
      </c>
      <c r="P107" s="30" t="s">
        <v>361</v>
      </c>
      <c r="Q107" t="str">
        <f>CONCATENATE(ListaMarcas[[#This Row],[Local]]," - ",ListaMarcas[[#This Row],[Marca]])</f>
        <v>219 - EL DEPORTISTA</v>
      </c>
    </row>
    <row r="108" spans="11:17" x14ac:dyDescent="0.35">
      <c r="K108" s="1" t="str">
        <f t="array" ref="K108">IFERROR(INDEX(ListaMarcas[Concatenado],SMALL(IF(ISNUMBER(SEARCH(Formulario!$D$8,ListaMarcas[Concatenado])),ROW(ListaMarcas[Concatenado])-ROW(ListaMarcas[#Headers])),ROWS($Q$2:Q108))),"")</f>
        <v>219Z - PUNTO CALIENTE</v>
      </c>
      <c r="O108" s="30" t="s">
        <v>81</v>
      </c>
      <c r="P108" s="30" t="s">
        <v>82</v>
      </c>
      <c r="Q108" t="str">
        <f>CONCATENATE(ListaMarcas[[#This Row],[Local]]," - ",ListaMarcas[[#This Row],[Marca]])</f>
        <v>219Z - PUNTO CALIENTE</v>
      </c>
    </row>
    <row r="109" spans="11:17" x14ac:dyDescent="0.35">
      <c r="K109" s="1" t="str">
        <f t="array" ref="K109">IFERROR(INDEX(ListaMarcas[Concatenado],SMALL(IF(ISNUMBER(SEARCH(Formulario!$D$8,ListaMarcas[Concatenado])),ROW(ListaMarcas[Concatenado])-ROW(ListaMarcas[#Headers])),ROWS($Q$2:Q109))),"")</f>
        <v>220 - ARTURO CALLE</v>
      </c>
      <c r="O109" s="30" t="s">
        <v>362</v>
      </c>
      <c r="P109" s="30" t="s">
        <v>83</v>
      </c>
      <c r="Q109" t="str">
        <f>CONCATENATE(ListaMarcas[[#This Row],[Local]]," - ",ListaMarcas[[#This Row],[Marca]])</f>
        <v>220 - ARTURO CALLE</v>
      </c>
    </row>
    <row r="110" spans="11:17" x14ac:dyDescent="0.35">
      <c r="K110" s="1" t="str">
        <f t="array" ref="K110">IFERROR(INDEX(ListaMarcas[Concatenado],SMALL(IF(ISNUMBER(SEARCH(Formulario!$D$8,ListaMarcas[Concatenado])),ROW(ListaMarcas[Concatenado])-ROW(ListaMarcas[#Headers])),ROWS($Q$2:Q110))),"")</f>
        <v>220Z - JUAN VALDEZ</v>
      </c>
      <c r="O110" s="30" t="s">
        <v>533</v>
      </c>
      <c r="P110" s="30" t="s">
        <v>8</v>
      </c>
      <c r="Q110" t="str">
        <f>CONCATENATE(ListaMarcas[[#This Row],[Local]]," - ",ListaMarcas[[#This Row],[Marca]])</f>
        <v>220Z - JUAN VALDEZ</v>
      </c>
    </row>
    <row r="111" spans="11:17" x14ac:dyDescent="0.35">
      <c r="K111" s="1" t="str">
        <f t="array" ref="K111">IFERROR(INDEX(ListaMarcas[Concatenado],SMALL(IF(ISNUMBER(SEARCH(Formulario!$D$8,ListaMarcas[Concatenado])),ROW(ListaMarcas[Concatenado])-ROW(ListaMarcas[#Headers])),ROWS($Q$2:Q111))),"")</f>
        <v>221 - QUEST</v>
      </c>
      <c r="O111" s="30" t="s">
        <v>363</v>
      </c>
      <c r="P111" s="30" t="s">
        <v>84</v>
      </c>
      <c r="Q111" t="str">
        <f>CONCATENATE(ListaMarcas[[#This Row],[Local]]," - ",ListaMarcas[[#This Row],[Marca]])</f>
        <v>221 - QUEST</v>
      </c>
    </row>
    <row r="112" spans="11:17" x14ac:dyDescent="0.35">
      <c r="K112" s="1" t="str">
        <f t="array" ref="K112">IFERROR(INDEX(ListaMarcas[Concatenado],SMALL(IF(ISNUMBER(SEARCH(Formulario!$D$8,ListaMarcas[Concatenado])),ROW(ListaMarcas[Concatenado])-ROW(ListaMarcas[#Headers])),ROWS($Q$2:Q112))),"")</f>
        <v>221Z - OLIVE</v>
      </c>
      <c r="O112" s="30" t="s">
        <v>85</v>
      </c>
      <c r="P112" s="30" t="s">
        <v>364</v>
      </c>
      <c r="Q112" t="str">
        <f>CONCATENATE(ListaMarcas[[#This Row],[Local]]," - ",ListaMarcas[[#This Row],[Marca]])</f>
        <v>221Z - OLIVE</v>
      </c>
    </row>
    <row r="113" spans="11:17" x14ac:dyDescent="0.35">
      <c r="K113" s="1" t="str">
        <f t="array" ref="K113">IFERROR(INDEX(ListaMarcas[Concatenado],SMALL(IF(ISNUMBER(SEARCH(Formulario!$D$8,ListaMarcas[Concatenado])),ROW(ListaMarcas[Concatenado])-ROW(ListaMarcas[#Headers])),ROWS($Q$2:Q113))),"")</f>
        <v>222 - FERIA DEL BRASIER Y SOLO KUKOS</v>
      </c>
      <c r="O113" s="30" t="s">
        <v>365</v>
      </c>
      <c r="P113" s="30" t="s">
        <v>86</v>
      </c>
      <c r="Q113" t="str">
        <f>CONCATENATE(ListaMarcas[[#This Row],[Local]]," - ",ListaMarcas[[#This Row],[Marca]])</f>
        <v>222 - FERIA DEL BRASIER Y SOLO KUKOS</v>
      </c>
    </row>
    <row r="114" spans="11:17" x14ac:dyDescent="0.35">
      <c r="K114" s="1" t="str">
        <f t="array" ref="K114">IFERROR(INDEX(ListaMarcas[Concatenado],SMALL(IF(ISNUMBER(SEARCH(Formulario!$D$8,ListaMarcas[Concatenado])),ROW(ListaMarcas[Concatenado])-ROW(ListaMarcas[#Headers])),ROWS($Q$2:Q114))),"")</f>
        <v>222A - LINEA ESTETICA</v>
      </c>
      <c r="O114" s="30" t="s">
        <v>87</v>
      </c>
      <c r="P114" s="30" t="s">
        <v>366</v>
      </c>
      <c r="Q114" t="str">
        <f>CONCATENATE(ListaMarcas[[#This Row],[Local]]," - ",ListaMarcas[[#This Row],[Marca]])</f>
        <v>222A - LINEA ESTETICA</v>
      </c>
    </row>
    <row r="115" spans="11:17" x14ac:dyDescent="0.35">
      <c r="K115" s="1" t="str">
        <f t="array" ref="K115">IFERROR(INDEX(ListaMarcas[Concatenado],SMALL(IF(ISNUMBER(SEARCH(Formulario!$D$8,ListaMarcas[Concatenado])),ROW(ListaMarcas[Concatenado])-ROW(ListaMarcas[#Headers])),ROWS($Q$2:Q115))),"")</f>
        <v>222Z - BODY CONFORT STORE</v>
      </c>
      <c r="O115" s="30" t="s">
        <v>88</v>
      </c>
      <c r="P115" s="30" t="s">
        <v>367</v>
      </c>
      <c r="Q115" t="str">
        <f>CONCATENATE(ListaMarcas[[#This Row],[Local]]," - ",ListaMarcas[[#This Row],[Marca]])</f>
        <v>222Z - BODY CONFORT STORE</v>
      </c>
    </row>
    <row r="116" spans="11:17" x14ac:dyDescent="0.35">
      <c r="K116" s="1" t="str">
        <f t="array" ref="K116">IFERROR(INDEX(ListaMarcas[Concatenado],SMALL(IF(ISNUMBER(SEARCH(Formulario!$D$8,ListaMarcas[Concatenado])),ROW(ListaMarcas[Concatenado])-ROW(ListaMarcas[#Headers])),ROWS($Q$2:Q116))),"")</f>
        <v>223Z - SENTHIA</v>
      </c>
      <c r="O116" s="30" t="s">
        <v>89</v>
      </c>
      <c r="P116" s="31" t="s">
        <v>368</v>
      </c>
      <c r="Q116" t="str">
        <f>CONCATENATE(ListaMarcas[[#This Row],[Local]]," - ",ListaMarcas[[#This Row],[Marca]])</f>
        <v>223Z - SENTHIA</v>
      </c>
    </row>
    <row r="117" spans="11:17" x14ac:dyDescent="0.35">
      <c r="K117" s="1" t="str">
        <f t="array" ref="K117">IFERROR(INDEX(ListaMarcas[Concatenado],SMALL(IF(ISNUMBER(SEARCH(Formulario!$D$8,ListaMarcas[Concatenado])),ROW(ListaMarcas[Concatenado])-ROW(ListaMarcas[#Headers])),ROWS($Q$2:Q117))),"")</f>
        <v>224Z - +QUALITY</v>
      </c>
      <c r="O117" s="30" t="s">
        <v>91</v>
      </c>
      <c r="P117" s="30" t="s">
        <v>369</v>
      </c>
      <c r="Q117" t="str">
        <f>CONCATENATE(ListaMarcas[[#This Row],[Local]]," - ",ListaMarcas[[#This Row],[Marca]])</f>
        <v>224Z - +QUALITY</v>
      </c>
    </row>
    <row r="118" spans="11:17" x14ac:dyDescent="0.35">
      <c r="K118" s="1" t="str">
        <f t="array" ref="K118">IFERROR(INDEX(ListaMarcas[Concatenado],SMALL(IF(ISNUMBER(SEARCH(Formulario!$D$8,ListaMarcas[Concatenado])),ROW(ListaMarcas[Concatenado])-ROW(ListaMarcas[#Headers])),ROWS($Q$2:Q118))),"")</f>
        <v>225 - F.MANIA</v>
      </c>
      <c r="O118" s="30" t="s">
        <v>370</v>
      </c>
      <c r="P118" s="30" t="s">
        <v>92</v>
      </c>
      <c r="Q118" t="str">
        <f>CONCATENATE(ListaMarcas[[#This Row],[Local]]," - ",ListaMarcas[[#This Row],[Marca]])</f>
        <v>225 - F.MANIA</v>
      </c>
    </row>
    <row r="119" spans="11:17" x14ac:dyDescent="0.35">
      <c r="K119" s="1" t="str">
        <f t="array" ref="K119">IFERROR(INDEX(ListaMarcas[Concatenado],SMALL(IF(ISNUMBER(SEARCH(Formulario!$D$8,ListaMarcas[Concatenado])),ROW(ListaMarcas[Concatenado])-ROW(ListaMarcas[#Headers])),ROWS($Q$2:Q119))),"")</f>
        <v>225Z - YOM YOM</v>
      </c>
      <c r="O119" s="30" t="s">
        <v>93</v>
      </c>
      <c r="P119" s="30" t="s">
        <v>94</v>
      </c>
      <c r="Q119" t="str">
        <f>CONCATENATE(ListaMarcas[[#This Row],[Local]]," - ",ListaMarcas[[#This Row],[Marca]])</f>
        <v>225Z - YOM YOM</v>
      </c>
    </row>
    <row r="120" spans="11:17" x14ac:dyDescent="0.35">
      <c r="K120" s="1" t="str">
        <f t="array" ref="K120">IFERROR(INDEX(ListaMarcas[Concatenado],SMALL(IF(ISNUMBER(SEARCH(Formulario!$D$8,ListaMarcas[Concatenado])),ROW(ListaMarcas[Concatenado])-ROW(ListaMarcas[#Headers])),ROWS($Q$2:Q120))),"")</f>
        <v>226 - TIGO</v>
      </c>
      <c r="O120" s="30" t="s">
        <v>371</v>
      </c>
      <c r="P120" s="30" t="s">
        <v>372</v>
      </c>
      <c r="Q120" t="str">
        <f>CONCATENATE(ListaMarcas[[#This Row],[Local]]," - ",ListaMarcas[[#This Row],[Marca]])</f>
        <v>226 - TIGO</v>
      </c>
    </row>
    <row r="121" spans="11:17" x14ac:dyDescent="0.35">
      <c r="K121" s="1" t="str">
        <f t="array" ref="K121">IFERROR(INDEX(ListaMarcas[Concatenado],SMALL(IF(ISNUMBER(SEARCH(Formulario!$D$8,ListaMarcas[Concatenado])),ROW(ListaMarcas[Concatenado])-ROW(ListaMarcas[#Headers])),ROWS($Q$2:Q121))),"")</f>
        <v>226Z - TORTAS DEL GORDO</v>
      </c>
      <c r="O121" s="30" t="s">
        <v>95</v>
      </c>
      <c r="P121" s="30" t="s">
        <v>96</v>
      </c>
      <c r="Q121" t="str">
        <f>CONCATENATE(ListaMarcas[[#This Row],[Local]]," - ",ListaMarcas[[#This Row],[Marca]])</f>
        <v>226Z - TORTAS DEL GORDO</v>
      </c>
    </row>
    <row r="122" spans="11:17" x14ac:dyDescent="0.35">
      <c r="K122" s="1" t="str">
        <f t="array" ref="K122">IFERROR(INDEX(ListaMarcas[Concatenado],SMALL(IF(ISNUMBER(SEARCH(Formulario!$D$8,ListaMarcas[Concatenado])),ROW(ListaMarcas[Concatenado])-ROW(ListaMarcas[#Headers])),ROWS($Q$2:Q122))),"")</f>
        <v>227 - LILI PINK</v>
      </c>
      <c r="O122" s="30" t="s">
        <v>373</v>
      </c>
      <c r="P122" s="30" t="s">
        <v>374</v>
      </c>
      <c r="Q122" t="str">
        <f>CONCATENATE(ListaMarcas[[#This Row],[Local]]," - ",ListaMarcas[[#This Row],[Marca]])</f>
        <v>227 - LILI PINK</v>
      </c>
    </row>
    <row r="123" spans="11:17" x14ac:dyDescent="0.35">
      <c r="K123" s="1" t="str">
        <f t="array" ref="K123">IFERROR(INDEX(ListaMarcas[Concatenado],SMALL(IF(ISNUMBER(SEARCH(Formulario!$D$8,ListaMarcas[Concatenado])),ROW(ListaMarcas[Concatenado])-ROW(ListaMarcas[#Headers])),ROWS($Q$2:Q123))),"")</f>
        <v>227A - VANESSA</v>
      </c>
      <c r="O123" s="30" t="s">
        <v>97</v>
      </c>
      <c r="P123" s="30" t="s">
        <v>98</v>
      </c>
      <c r="Q123" t="str">
        <f>CONCATENATE(ListaMarcas[[#This Row],[Local]]," - ",ListaMarcas[[#This Row],[Marca]])</f>
        <v>227A - VANESSA</v>
      </c>
    </row>
    <row r="124" spans="11:17" x14ac:dyDescent="0.35">
      <c r="K124" s="1" t="str">
        <f t="array" ref="K124">IFERROR(INDEX(ListaMarcas[Concatenado],SMALL(IF(ISNUMBER(SEARCH(Formulario!$D$8,ListaMarcas[Concatenado])),ROW(ListaMarcas[Concatenado])-ROW(ListaMarcas[#Headers])),ROWS($Q$2:Q124))),"")</f>
        <v>228 - CALZATODO</v>
      </c>
      <c r="O124" s="30" t="s">
        <v>375</v>
      </c>
      <c r="P124" s="30" t="s">
        <v>99</v>
      </c>
      <c r="Q124" t="str">
        <f>CONCATENATE(ListaMarcas[[#This Row],[Local]]," - ",ListaMarcas[[#This Row],[Marca]])</f>
        <v>228 - CALZATODO</v>
      </c>
    </row>
    <row r="125" spans="11:17" x14ac:dyDescent="0.35">
      <c r="K125" s="1" t="str">
        <f t="array" ref="K125">IFERROR(INDEX(ListaMarcas[Concatenado],SMALL(IF(ISNUMBER(SEARCH(Formulario!$D$8,ListaMarcas[Concatenado])),ROW(ListaMarcas[Concatenado])-ROW(ListaMarcas[#Headers])),ROWS($Q$2:Q125))),"")</f>
        <v>229 - FAJATE</v>
      </c>
      <c r="O125" s="30" t="s">
        <v>376</v>
      </c>
      <c r="P125" s="30" t="s">
        <v>100</v>
      </c>
      <c r="Q125" t="str">
        <f>CONCATENATE(ListaMarcas[[#This Row],[Local]]," - ",ListaMarcas[[#This Row],[Marca]])</f>
        <v>229 - FAJATE</v>
      </c>
    </row>
    <row r="126" spans="11:17" x14ac:dyDescent="0.35">
      <c r="K126" s="1" t="str">
        <f t="array" ref="K126">IFERROR(INDEX(ListaMarcas[Concatenado],SMALL(IF(ISNUMBER(SEARCH(Formulario!$D$8,ListaMarcas[Concatenado])),ROW(ListaMarcas[Concatenado])-ROW(ListaMarcas[#Headers])),ROWS($Q$2:Q126))),"")</f>
        <v>230 - PLAZET</v>
      </c>
      <c r="O126" s="30" t="s">
        <v>377</v>
      </c>
      <c r="P126" s="30" t="s">
        <v>378</v>
      </c>
      <c r="Q126" t="str">
        <f>CONCATENATE(ListaMarcas[[#This Row],[Local]]," - ",ListaMarcas[[#This Row],[Marca]])</f>
        <v>230 - PLAZET</v>
      </c>
    </row>
    <row r="127" spans="11:17" x14ac:dyDescent="0.35">
      <c r="K127" s="1" t="str">
        <f t="array" ref="K127">IFERROR(INDEX(ListaMarcas[Concatenado],SMALL(IF(ISNUMBER(SEARCH(Formulario!$D$8,ListaMarcas[Concatenado])),ROW(ListaMarcas[Concatenado])-ROW(ListaMarcas[#Headers])),ROWS($Q$2:Q127))),"")</f>
        <v>231 - UNIVERSAL STREET</v>
      </c>
      <c r="O127" s="30" t="s">
        <v>379</v>
      </c>
      <c r="P127" s="30" t="s">
        <v>103</v>
      </c>
      <c r="Q127" t="str">
        <f>CONCATENATE(ListaMarcas[[#This Row],[Local]]," - ",ListaMarcas[[#This Row],[Marca]])</f>
        <v>231 - UNIVERSAL STREET</v>
      </c>
    </row>
    <row r="128" spans="11:17" x14ac:dyDescent="0.35">
      <c r="K128" s="1" t="str">
        <f t="array" ref="K128">IFERROR(INDEX(ListaMarcas[Concatenado],SMALL(IF(ISNUMBER(SEARCH(Formulario!$D$8,ListaMarcas[Concatenado])),ROW(ListaMarcas[Concatenado])-ROW(ListaMarcas[#Headers])),ROWS($Q$2:Q128))),"")</f>
        <v>232 - OPTICALIA</v>
      </c>
      <c r="O128" s="30" t="s">
        <v>380</v>
      </c>
      <c r="P128" s="30" t="s">
        <v>104</v>
      </c>
      <c r="Q128" t="str">
        <f>CONCATENATE(ListaMarcas[[#This Row],[Local]]," - ",ListaMarcas[[#This Row],[Marca]])</f>
        <v>232 - OPTICALIA</v>
      </c>
    </row>
    <row r="129" spans="11:17" x14ac:dyDescent="0.35">
      <c r="K129" s="1" t="str">
        <f t="array" ref="K129">IFERROR(INDEX(ListaMarcas[Concatenado],SMALL(IF(ISNUMBER(SEARCH(Formulario!$D$8,ListaMarcas[Concatenado])),ROW(ListaMarcas[Concatenado])-ROW(ListaMarcas[#Headers])),ROWS($Q$2:Q129))),"")</f>
        <v>233 - GIROS Y FINANZAS</v>
      </c>
      <c r="O129" s="30" t="s">
        <v>381</v>
      </c>
      <c r="P129" s="30" t="s">
        <v>382</v>
      </c>
      <c r="Q129" t="str">
        <f>CONCATENATE(ListaMarcas[[#This Row],[Local]]," - ",ListaMarcas[[#This Row],[Marca]])</f>
        <v>233 - GIROS Y FINANZAS</v>
      </c>
    </row>
    <row r="130" spans="11:17" x14ac:dyDescent="0.35">
      <c r="K130" s="1" t="str">
        <f t="array" ref="K130">IFERROR(INDEX(ListaMarcas[Concatenado],SMALL(IF(ISNUMBER(SEARCH(Formulario!$D$8,ListaMarcas[Concatenado])),ROW(ListaMarcas[Concatenado])-ROW(ListaMarcas[#Headers])),ROWS($Q$2:Q130))),"")</f>
        <v>234 - FORMAS INTIMAS FI</v>
      </c>
      <c r="O130" s="30" t="s">
        <v>383</v>
      </c>
      <c r="P130" s="30" t="s">
        <v>105</v>
      </c>
      <c r="Q130" t="str">
        <f>CONCATENATE(ListaMarcas[[#This Row],[Local]]," - ",ListaMarcas[[#This Row],[Marca]])</f>
        <v>234 - FORMAS INTIMAS FI</v>
      </c>
    </row>
    <row r="131" spans="11:17" x14ac:dyDescent="0.35">
      <c r="K131" s="1" t="str">
        <f t="array" ref="K131">IFERROR(INDEX(ListaMarcas[Concatenado],SMALL(IF(ISNUMBER(SEARCH(Formulario!$D$8,ListaMarcas[Concatenado])),ROW(ListaMarcas[Concatenado])-ROW(ListaMarcas[#Headers])),ROWS($Q$2:Q131))),"")</f>
        <v>234A - OPRAP</v>
      </c>
      <c r="O131" s="30" t="s">
        <v>384</v>
      </c>
      <c r="P131" s="30" t="s">
        <v>385</v>
      </c>
      <c r="Q131" t="str">
        <f>CONCATENATE(ListaMarcas[[#This Row],[Local]]," - ",ListaMarcas[[#This Row],[Marca]])</f>
        <v>234A - OPRAP</v>
      </c>
    </row>
    <row r="132" spans="11:17" x14ac:dyDescent="0.35">
      <c r="K132" s="1" t="str">
        <f t="array" ref="K132">IFERROR(INDEX(ListaMarcas[Concatenado],SMALL(IF(ISNUMBER(SEARCH(Formulario!$D$8,ListaMarcas[Concatenado])),ROW(ListaMarcas[Concatenado])-ROW(ListaMarcas[#Headers])),ROWS($Q$2:Q132))),"")</f>
        <v>234B - BEAUTY ICE</v>
      </c>
      <c r="O132" s="30" t="s">
        <v>106</v>
      </c>
      <c r="P132" s="30" t="s">
        <v>386</v>
      </c>
      <c r="Q132" t="str">
        <f>CONCATENATE(ListaMarcas[[#This Row],[Local]]," - ",ListaMarcas[[#This Row],[Marca]])</f>
        <v>234B - BEAUTY ICE</v>
      </c>
    </row>
    <row r="133" spans="11:17" x14ac:dyDescent="0.35">
      <c r="K133" s="1" t="str">
        <f t="array" ref="K133">IFERROR(INDEX(ListaMarcas[Concatenado],SMALL(IF(ISNUMBER(SEARCH(Formulario!$D$8,ListaMarcas[Concatenado])),ROW(ListaMarcas[Concatenado])-ROW(ListaMarcas[#Headers])),ROWS($Q$2:Q133))),"")</f>
        <v>234D - CRUZ VERDE</v>
      </c>
      <c r="O133" s="30" t="s">
        <v>107</v>
      </c>
      <c r="P133" s="30" t="s">
        <v>108</v>
      </c>
      <c r="Q133" t="str">
        <f>CONCATENATE(ListaMarcas[[#This Row],[Local]]," - ",ListaMarcas[[#This Row],[Marca]])</f>
        <v>234D - CRUZ VERDE</v>
      </c>
    </row>
    <row r="134" spans="11:17" x14ac:dyDescent="0.35">
      <c r="K134" s="1" t="str">
        <f t="array" ref="K134">IFERROR(INDEX(ListaMarcas[Concatenado],SMALL(IF(ISNUMBER(SEARCH(Formulario!$D$8,ListaMarcas[Concatenado])),ROW(ListaMarcas[Concatenado])-ROW(ListaMarcas[#Headers])),ROWS($Q$2:Q134))),"")</f>
        <v>235 - COSECHAS</v>
      </c>
      <c r="O134" s="30" t="s">
        <v>387</v>
      </c>
      <c r="P134" s="30" t="s">
        <v>109</v>
      </c>
      <c r="Q134" t="str">
        <f>CONCATENATE(ListaMarcas[[#This Row],[Local]]," - ",ListaMarcas[[#This Row],[Marca]])</f>
        <v>235 - COSECHAS</v>
      </c>
    </row>
    <row r="135" spans="11:17" x14ac:dyDescent="0.35">
      <c r="K135" s="1" t="str">
        <f t="array" ref="K135">IFERROR(INDEX(ListaMarcas[Concatenado],SMALL(IF(ISNUMBER(SEARCH(Formulario!$D$8,ListaMarcas[Concatenado])),ROW(ListaMarcas[Concatenado])-ROW(ListaMarcas[#Headers])),ROWS($Q$2:Q135))),"")</f>
        <v>236 - CEFATRANS</v>
      </c>
      <c r="O135" s="30" t="s">
        <v>388</v>
      </c>
      <c r="P135" s="30" t="s">
        <v>110</v>
      </c>
      <c r="Q135" t="str">
        <f>CONCATENATE(ListaMarcas[[#This Row],[Local]]," - ",ListaMarcas[[#This Row],[Marca]])</f>
        <v>236 - CEFATRANS</v>
      </c>
    </row>
    <row r="136" spans="11:17" x14ac:dyDescent="0.35">
      <c r="K136" s="1" t="str">
        <f t="array" ref="K136">IFERROR(INDEX(ListaMarcas[Concatenado],SMALL(IF(ISNUMBER(SEARCH(Formulario!$D$8,ListaMarcas[Concatenado])),ROW(ListaMarcas[Concatenado])-ROW(ListaMarcas[#Headers])),ROWS($Q$2:Q136))),"")</f>
        <v>238 - YOYO</v>
      </c>
      <c r="O136" s="30" t="s">
        <v>389</v>
      </c>
      <c r="P136" s="30" t="s">
        <v>111</v>
      </c>
      <c r="Q136" t="str">
        <f>CONCATENATE(ListaMarcas[[#This Row],[Local]]," - ",ListaMarcas[[#This Row],[Marca]])</f>
        <v>238 - YOYO</v>
      </c>
    </row>
    <row r="137" spans="11:17" x14ac:dyDescent="0.35">
      <c r="K137" s="1" t="str">
        <f t="array" ref="K137">IFERROR(INDEX(ListaMarcas[Concatenado],SMALL(IF(ISNUMBER(SEARCH(Formulario!$D$8,ListaMarcas[Concatenado])),ROW(ListaMarcas[Concatenado])-ROW(ListaMarcas[#Headers])),ROWS($Q$2:Q137))),"")</f>
        <v>239 - PREVENGA</v>
      </c>
      <c r="O137" s="30" t="s">
        <v>390</v>
      </c>
      <c r="P137" s="30" t="s">
        <v>114</v>
      </c>
      <c r="Q137" t="str">
        <f>CONCATENATE(ListaMarcas[[#This Row],[Local]]," - ",ListaMarcas[[#This Row],[Marca]])</f>
        <v>239 - PREVENGA</v>
      </c>
    </row>
    <row r="138" spans="11:17" x14ac:dyDescent="0.35">
      <c r="K138" s="1" t="str">
        <f t="array" ref="K138">IFERROR(INDEX(ListaMarcas[Concatenado],SMALL(IF(ISNUMBER(SEARCH(Formulario!$D$8,ListaMarcas[Concatenado])),ROW(ListaMarcas[Concatenado])-ROW(ListaMarcas[#Headers])),ROWS($Q$2:Q138))),"")</f>
        <v>240 - MOFT</v>
      </c>
      <c r="O138" s="30" t="s">
        <v>391</v>
      </c>
      <c r="P138" s="30" t="s">
        <v>117</v>
      </c>
      <c r="Q138" t="str">
        <f>CONCATENATE(ListaMarcas[[#This Row],[Local]]," - ",ListaMarcas[[#This Row],[Marca]])</f>
        <v>240 - MOFT</v>
      </c>
    </row>
    <row r="139" spans="11:17" x14ac:dyDescent="0.35">
      <c r="K139" s="1" t="str">
        <f t="array" ref="K139">IFERROR(INDEX(ListaMarcas[Concatenado],SMALL(IF(ISNUMBER(SEARCH(Formulario!$D$8,ListaMarcas[Concatenado])),ROW(ListaMarcas[Concatenado])-ROW(ListaMarcas[#Headers])),ROWS($Q$2:Q139))),"")</f>
        <v>241 - DELI</v>
      </c>
      <c r="O139" s="30" t="s">
        <v>392</v>
      </c>
      <c r="P139" s="30" t="s">
        <v>118</v>
      </c>
      <c r="Q139" t="str">
        <f>CONCATENATE(ListaMarcas[[#This Row],[Local]]," - ",ListaMarcas[[#This Row],[Marca]])</f>
        <v>241 - DELI</v>
      </c>
    </row>
    <row r="140" spans="11:17" x14ac:dyDescent="0.35">
      <c r="K140" s="1" t="str">
        <f t="array" ref="K140">IFERROR(INDEX(ListaMarcas[Concatenado],SMALL(IF(ISNUMBER(SEARCH(Formulario!$D$8,ListaMarcas[Concatenado])),ROW(ListaMarcas[Concatenado])-ROW(ListaMarcas[#Headers])),ROWS($Q$2:Q140))),"")</f>
        <v>242 - FAJAS MARIAE</v>
      </c>
      <c r="O140" s="30" t="s">
        <v>393</v>
      </c>
      <c r="P140" s="30" t="s">
        <v>119</v>
      </c>
      <c r="Q140" t="str">
        <f>CONCATENATE(ListaMarcas[[#This Row],[Local]]," - ",ListaMarcas[[#This Row],[Marca]])</f>
        <v>242 - FAJAS MARIAE</v>
      </c>
    </row>
    <row r="141" spans="11:17" x14ac:dyDescent="0.35">
      <c r="K141" s="1" t="str">
        <f t="array" ref="K141">IFERROR(INDEX(ListaMarcas[Concatenado],SMALL(IF(ISNUMBER(SEARCH(Formulario!$D$8,ListaMarcas[Concatenado])),ROW(ListaMarcas[Concatenado])-ROW(ListaMarcas[#Headers])),ROWS($Q$2:Q141))),"")</f>
        <v>243 - CANVAS</v>
      </c>
      <c r="O141" s="30" t="s">
        <v>394</v>
      </c>
      <c r="P141" s="30" t="s">
        <v>120</v>
      </c>
      <c r="Q141" t="str">
        <f>CONCATENATE(ListaMarcas[[#This Row],[Local]]," - ",ListaMarcas[[#This Row],[Marca]])</f>
        <v>243 - CANVAS</v>
      </c>
    </row>
    <row r="142" spans="11:17" x14ac:dyDescent="0.35">
      <c r="K142" s="1" t="str">
        <f t="array" ref="K142">IFERROR(INDEX(ListaMarcas[Concatenado],SMALL(IF(ISNUMBER(SEARCH(Formulario!$D$8,ListaMarcas[Concatenado])),ROW(ListaMarcas[Concatenado])-ROW(ListaMarcas[#Headers])),ROWS($Q$2:Q142))),"")</f>
        <v>244 - SPORTAGE TIENDA</v>
      </c>
      <c r="O142" s="30" t="s">
        <v>395</v>
      </c>
      <c r="P142" s="30" t="s">
        <v>121</v>
      </c>
      <c r="Q142" t="str">
        <f>CONCATENATE(ListaMarcas[[#This Row],[Local]]," - ",ListaMarcas[[#This Row],[Marca]])</f>
        <v>244 - SPORTAGE TIENDA</v>
      </c>
    </row>
    <row r="143" spans="11:17" x14ac:dyDescent="0.35">
      <c r="K143" s="1" t="str">
        <f t="array" ref="K143">IFERROR(INDEX(ListaMarcas[Concatenado],SMALL(IF(ISNUMBER(SEARCH(Formulario!$D$8,ListaMarcas[Concatenado])),ROW(ListaMarcas[Concatenado])-ROW(ListaMarcas[#Headers])),ROWS($Q$2:Q143))),"")</f>
        <v>245 - FLORA DI COURE</v>
      </c>
      <c r="O143" s="30" t="s">
        <v>396</v>
      </c>
      <c r="P143" s="30" t="s">
        <v>122</v>
      </c>
      <c r="Q143" t="str">
        <f>CONCATENATE(ListaMarcas[[#This Row],[Local]]," - ",ListaMarcas[[#This Row],[Marca]])</f>
        <v>245 - FLORA DI COURE</v>
      </c>
    </row>
    <row r="144" spans="11:17" x14ac:dyDescent="0.35">
      <c r="K144" s="1" t="str">
        <f t="array" ref="K144">IFERROR(INDEX(ListaMarcas[Concatenado],SMALL(IF(ISNUMBER(SEARCH(Formulario!$D$8,ListaMarcas[Concatenado])),ROW(ListaMarcas[Concatenado])-ROW(ListaMarcas[#Headers])),ROWS($Q$2:Q144))),"")</f>
        <v>246 - STOP JEANS</v>
      </c>
      <c r="O144" s="30" t="s">
        <v>397</v>
      </c>
      <c r="P144" s="30" t="s">
        <v>123</v>
      </c>
      <c r="Q144" t="str">
        <f>CONCATENATE(ListaMarcas[[#This Row],[Local]]," - ",ListaMarcas[[#This Row],[Marca]])</f>
        <v>246 - STOP JEANS</v>
      </c>
    </row>
    <row r="145" spans="11:17" x14ac:dyDescent="0.35">
      <c r="K145" s="1" t="str">
        <f t="array" ref="K145">IFERROR(INDEX(ListaMarcas[Concatenado],SMALL(IF(ISNUMBER(SEARCH(Formulario!$D$8,ListaMarcas[Concatenado])),ROW(ListaMarcas[Concatenado])-ROW(ListaMarcas[#Headers])),ROWS($Q$2:Q145))),"")</f>
        <v>247 - STANZA</v>
      </c>
      <c r="O145" s="30" t="s">
        <v>398</v>
      </c>
      <c r="P145" s="30" t="s">
        <v>124</v>
      </c>
      <c r="Q145" t="str">
        <f>CONCATENATE(ListaMarcas[[#This Row],[Local]]," - ",ListaMarcas[[#This Row],[Marca]])</f>
        <v>247 - STANZA</v>
      </c>
    </row>
    <row r="146" spans="11:17" x14ac:dyDescent="0.35">
      <c r="K146" s="1" t="str">
        <f t="array" ref="K146">IFERROR(INDEX(ListaMarcas[Concatenado],SMALL(IF(ISNUMBER(SEARCH(Formulario!$D$8,ListaMarcas[Concatenado])),ROW(ListaMarcas[Concatenado])-ROW(ListaMarcas[#Headers])),ROWS($Q$2:Q146))),"")</f>
        <v>248 - KOAJ</v>
      </c>
      <c r="O146" s="30" t="s">
        <v>399</v>
      </c>
      <c r="P146" s="30" t="s">
        <v>125</v>
      </c>
      <c r="Q146" t="str">
        <f>CONCATENATE(ListaMarcas[[#This Row],[Local]]," - ",ListaMarcas[[#This Row],[Marca]])</f>
        <v>248 - KOAJ</v>
      </c>
    </row>
    <row r="147" spans="11:17" x14ac:dyDescent="0.35">
      <c r="K147" s="1" t="str">
        <f t="array" ref="K147">IFERROR(INDEX(ListaMarcas[Concatenado],SMALL(IF(ISNUMBER(SEARCH(Formulario!$D$8,ListaMarcas[Concatenado])),ROW(ListaMarcas[Concatenado])-ROW(ListaMarcas[#Headers])),ROWS($Q$2:Q147))),"")</f>
        <v>249 - BRISSA COSAS DE CASA</v>
      </c>
      <c r="O147" s="30" t="s">
        <v>400</v>
      </c>
      <c r="P147" s="30" t="s">
        <v>126</v>
      </c>
      <c r="Q147" t="str">
        <f>CONCATENATE(ListaMarcas[[#This Row],[Local]]," - ",ListaMarcas[[#This Row],[Marca]])</f>
        <v>249 - BRISSA COSAS DE CASA</v>
      </c>
    </row>
    <row r="148" spans="11:17" x14ac:dyDescent="0.35">
      <c r="K148" s="1" t="str">
        <f t="array" ref="K148">IFERROR(INDEX(ListaMarcas[Concatenado],SMALL(IF(ISNUMBER(SEARCH(Formulario!$D$8,ListaMarcas[Concatenado])),ROW(ListaMarcas[Concatenado])-ROW(ListaMarcas[#Headers])),ROWS($Q$2:Q148))),"")</f>
        <v>250 - ELA</v>
      </c>
      <c r="O148" s="30" t="s">
        <v>401</v>
      </c>
      <c r="P148" s="30" t="s">
        <v>127</v>
      </c>
      <c r="Q148" t="str">
        <f>CONCATENATE(ListaMarcas[[#This Row],[Local]]," - ",ListaMarcas[[#This Row],[Marca]])</f>
        <v>250 - ELA</v>
      </c>
    </row>
    <row r="149" spans="11:17" x14ac:dyDescent="0.35">
      <c r="K149" s="1" t="str">
        <f t="array" ref="K149">IFERROR(INDEX(ListaMarcas[Concatenado],SMALL(IF(ISNUMBER(SEARCH(Formulario!$D$8,ListaMarcas[Concatenado])),ROW(ListaMarcas[Concatenado])-ROW(ListaMarcas[#Headers])),ROWS($Q$2:Q149))),"")</f>
        <v>252 - AMERICAN EAGLE</v>
      </c>
      <c r="O149" s="30" t="s">
        <v>402</v>
      </c>
      <c r="P149" s="30" t="s">
        <v>403</v>
      </c>
      <c r="Q149" t="str">
        <f>CONCATENATE(ListaMarcas[[#This Row],[Local]]," - ",ListaMarcas[[#This Row],[Marca]])</f>
        <v>252 - AMERICAN EAGLE</v>
      </c>
    </row>
    <row r="150" spans="11:17" x14ac:dyDescent="0.35">
      <c r="K150" s="1" t="str">
        <f t="array" ref="K150">IFERROR(INDEX(ListaMarcas[Concatenado],SMALL(IF(ISNUMBER(SEARCH(Formulario!$D$8,ListaMarcas[Concatenado])),ROW(ListaMarcas[Concatenado])-ROW(ListaMarcas[#Headers])),ROWS($Q$2:Q150))),"")</f>
        <v>253 - NAF NAF</v>
      </c>
      <c r="O150" s="30" t="s">
        <v>404</v>
      </c>
      <c r="P150" s="30" t="s">
        <v>405</v>
      </c>
      <c r="Q150" t="str">
        <f>CONCATENATE(ListaMarcas[[#This Row],[Local]]," - ",ListaMarcas[[#This Row],[Marca]])</f>
        <v>253 - NAF NAF</v>
      </c>
    </row>
    <row r="151" spans="11:17" x14ac:dyDescent="0.35">
      <c r="K151" s="1" t="str">
        <f t="array" ref="K151">IFERROR(INDEX(ListaMarcas[Concatenado],SMALL(IF(ISNUMBER(SEARCH(Formulario!$D$8,ListaMarcas[Concatenado])),ROW(ListaMarcas[Concatenado])-ROW(ListaMarcas[#Headers])),ROWS($Q$2:Q151))),"")</f>
        <v>254 - BON BONITE</v>
      </c>
      <c r="O151" s="30" t="s">
        <v>406</v>
      </c>
      <c r="P151" s="30" t="s">
        <v>407</v>
      </c>
      <c r="Q151" t="str">
        <f>CONCATENATE(ListaMarcas[[#This Row],[Local]]," - ",ListaMarcas[[#This Row],[Marca]])</f>
        <v>254 - BON BONITE</v>
      </c>
    </row>
    <row r="152" spans="11:17" x14ac:dyDescent="0.35">
      <c r="K152" s="1" t="str">
        <f t="array" ref="K152">IFERROR(INDEX(ListaMarcas[Concatenado],SMALL(IF(ISNUMBER(SEARCH(Formulario!$D$8,ListaMarcas[Concatenado])),ROW(ListaMarcas[Concatenado])-ROW(ListaMarcas[#Headers])),ROWS($Q$2:Q152))),"")</f>
        <v>255 - TOTTO</v>
      </c>
      <c r="O152" s="30" t="s">
        <v>408</v>
      </c>
      <c r="P152" s="30" t="s">
        <v>409</v>
      </c>
      <c r="Q152" t="str">
        <f>CONCATENATE(ListaMarcas[[#This Row],[Local]]," - ",ListaMarcas[[#This Row],[Marca]])</f>
        <v>255 - TOTTO</v>
      </c>
    </row>
    <row r="153" spans="11:17" x14ac:dyDescent="0.35">
      <c r="K153" s="1" t="str">
        <f t="array" ref="K153">IFERROR(INDEX(ListaMarcas[Concatenado],SMALL(IF(ISNUMBER(SEARCH(Formulario!$D$8,ListaMarcas[Concatenado])),ROW(ListaMarcas[Concatenado])-ROW(ListaMarcas[#Headers])),ROWS($Q$2:Q153))),"")</f>
        <v>256 - FREEDOM</v>
      </c>
      <c r="O153" s="30" t="s">
        <v>410</v>
      </c>
      <c r="P153" s="30" t="s">
        <v>128</v>
      </c>
      <c r="Q153" t="str">
        <f>CONCATENATE(ListaMarcas[[#This Row],[Local]]," - ",ListaMarcas[[#This Row],[Marca]])</f>
        <v>256 - FREEDOM</v>
      </c>
    </row>
    <row r="154" spans="11:17" x14ac:dyDescent="0.35">
      <c r="K154" s="1" t="str">
        <f t="array" ref="K154">IFERROR(INDEX(ListaMarcas[Concatenado],SMALL(IF(ISNUMBER(SEARCH(Formulario!$D$8,ListaMarcas[Concatenado])),ROW(ListaMarcas[Concatenado])-ROW(ListaMarcas[#Headers])),ROWS($Q$2:Q154))),"")</f>
        <v>258 - FXA SHOP</v>
      </c>
      <c r="O154" s="30" t="s">
        <v>411</v>
      </c>
      <c r="P154" s="30" t="s">
        <v>412</v>
      </c>
      <c r="Q154" t="str">
        <f>CONCATENATE(ListaMarcas[[#This Row],[Local]]," - ",ListaMarcas[[#This Row],[Marca]])</f>
        <v>258 - FXA SHOP</v>
      </c>
    </row>
    <row r="155" spans="11:17" x14ac:dyDescent="0.35">
      <c r="K155" s="1" t="str">
        <f t="array" ref="K155">IFERROR(INDEX(ListaMarcas[Concatenado],SMALL(IF(ISNUMBER(SEARCH(Formulario!$D$8,ListaMarcas[Concatenado])),ROW(ListaMarcas[Concatenado])-ROW(ListaMarcas[#Headers])),ROWS($Q$2:Q155))),"")</f>
        <v>261 - BE FIT</v>
      </c>
      <c r="O155" s="30" t="s">
        <v>413</v>
      </c>
      <c r="P155" s="30" t="s">
        <v>129</v>
      </c>
      <c r="Q155" t="str">
        <f>CONCATENATE(ListaMarcas[[#This Row],[Local]]," - ",ListaMarcas[[#This Row],[Marca]])</f>
        <v>261 - BE FIT</v>
      </c>
    </row>
    <row r="156" spans="11:17" x14ac:dyDescent="0.35">
      <c r="K156" s="1" t="str">
        <f t="array" ref="K156">IFERROR(INDEX(ListaMarcas[Concatenado],SMALL(IF(ISNUMBER(SEARCH(Formulario!$D$8,ListaMarcas[Concatenado])),ROW(ListaMarcas[Concatenado])-ROW(ListaMarcas[#Headers])),ROWS($Q$2:Q156))),"")</f>
        <v>262 - PAYLESS</v>
      </c>
      <c r="O156" s="30" t="s">
        <v>414</v>
      </c>
      <c r="P156" s="30" t="s">
        <v>415</v>
      </c>
      <c r="Q156" t="str">
        <f>CONCATENATE(ListaMarcas[[#This Row],[Local]]," - ",ListaMarcas[[#This Row],[Marca]])</f>
        <v>262 - PAYLESS</v>
      </c>
    </row>
    <row r="157" spans="11:17" x14ac:dyDescent="0.35">
      <c r="K157" s="1" t="str">
        <f t="array" ref="K157">IFERROR(INDEX(ListaMarcas[Concatenado],SMALL(IF(ISNUMBER(SEARCH(Formulario!$D$8,ListaMarcas[Concatenado])),ROW(ListaMarcas[Concatenado])-ROW(ListaMarcas[#Headers])),ROWS($Q$2:Q157))),"")</f>
        <v>263 - FRUTA FRESCA</v>
      </c>
      <c r="O157" s="30" t="s">
        <v>416</v>
      </c>
      <c r="P157" s="30" t="s">
        <v>417</v>
      </c>
      <c r="Q157" t="str">
        <f>CONCATENATE(ListaMarcas[[#This Row],[Local]]," - ",ListaMarcas[[#This Row],[Marca]])</f>
        <v>263 - FRUTA FRESCA</v>
      </c>
    </row>
    <row r="158" spans="11:17" x14ac:dyDescent="0.35">
      <c r="K158" s="1" t="str">
        <f t="array" ref="K158">IFERROR(INDEX(ListaMarcas[Concatenado],SMALL(IF(ISNUMBER(SEARCH(Formulario!$D$8,ListaMarcas[Concatenado])),ROW(ListaMarcas[Concatenado])-ROW(ListaMarcas[#Headers])),ROWS($Q$2:Q158))),"")</f>
        <v>264 - STUDIO F</v>
      </c>
      <c r="O158" s="30" t="s">
        <v>418</v>
      </c>
      <c r="P158" s="30" t="s">
        <v>419</v>
      </c>
      <c r="Q158" t="str">
        <f>CONCATENATE(ListaMarcas[[#This Row],[Local]]," - ",ListaMarcas[[#This Row],[Marca]])</f>
        <v>264 - STUDIO F</v>
      </c>
    </row>
    <row r="159" spans="11:17" x14ac:dyDescent="0.35">
      <c r="K159" s="1" t="str">
        <f t="array" ref="K159">IFERROR(INDEX(ListaMarcas[Concatenado],SMALL(IF(ISNUMBER(SEARCH(Formulario!$D$8,ListaMarcas[Concatenado])),ROW(ListaMarcas[Concatenado])-ROW(ListaMarcas[#Headers])),ROWS($Q$2:Q159))),"")</f>
        <v>266 - OFFCORSS</v>
      </c>
      <c r="O159" s="30" t="s">
        <v>420</v>
      </c>
      <c r="P159" s="30" t="s">
        <v>421</v>
      </c>
      <c r="Q159" t="str">
        <f>CONCATENATE(ListaMarcas[[#This Row],[Local]]," - ",ListaMarcas[[#This Row],[Marca]])</f>
        <v>266 - OFFCORSS</v>
      </c>
    </row>
    <row r="160" spans="11:17" x14ac:dyDescent="0.35">
      <c r="K160" s="1" t="str">
        <f t="array" ref="K160">IFERROR(INDEX(ListaMarcas[Concatenado],SMALL(IF(ISNUMBER(SEARCH(Formulario!$D$8,ListaMarcas[Concatenado])),ROW(ListaMarcas[Concatenado])-ROW(ListaMarcas[#Headers])),ROWS($Q$2:Q160))),"")</f>
        <v>267 - CANDELARIA</v>
      </c>
      <c r="O160" s="30" t="s">
        <v>422</v>
      </c>
      <c r="P160" s="30" t="s">
        <v>423</v>
      </c>
      <c r="Q160" t="str">
        <f>CONCATENATE(ListaMarcas[[#This Row],[Local]]," - ",ListaMarcas[[#This Row],[Marca]])</f>
        <v>267 - CANDELARIA</v>
      </c>
    </row>
    <row r="161" spans="11:17" x14ac:dyDescent="0.35">
      <c r="K161" s="1" t="str">
        <f t="array" ref="K161">IFERROR(INDEX(ListaMarcas[Concatenado],SMALL(IF(ISNUMBER(SEARCH(Formulario!$D$8,ListaMarcas[Concatenado])),ROW(ListaMarcas[Concatenado])-ROW(ListaMarcas[#Headers])),ROWS($Q$2:Q161))),"")</f>
        <v>268 - MINISO</v>
      </c>
      <c r="O161" s="30" t="s">
        <v>424</v>
      </c>
      <c r="P161" s="30" t="s">
        <v>425</v>
      </c>
      <c r="Q161" t="str">
        <f>CONCATENATE(ListaMarcas[[#This Row],[Local]]," - ",ListaMarcas[[#This Row],[Marca]])</f>
        <v>268 - MINISO</v>
      </c>
    </row>
    <row r="162" spans="11:17" x14ac:dyDescent="0.35">
      <c r="K162" s="1" t="str">
        <f t="array" ref="K162">IFERROR(INDEX(ListaMarcas[Concatenado],SMALL(IF(ISNUMBER(SEARCH(Formulario!$D$8,ListaMarcas[Concatenado])),ROW(ListaMarcas[Concatenado])-ROW(ListaMarcas[#Headers])),ROWS($Q$2:Q162))),"")</f>
        <v>269 - RIFLE</v>
      </c>
      <c r="O162" s="30" t="s">
        <v>426</v>
      </c>
      <c r="P162" s="30" t="s">
        <v>427</v>
      </c>
      <c r="Q162" t="str">
        <f>CONCATENATE(ListaMarcas[[#This Row],[Local]]," - ",ListaMarcas[[#This Row],[Marca]])</f>
        <v>269 - RIFLE</v>
      </c>
    </row>
    <row r="163" spans="11:17" x14ac:dyDescent="0.35">
      <c r="K163" s="1" t="str">
        <f t="array" ref="K163">IFERROR(INDEX(ListaMarcas[Concatenado],SMALL(IF(ISNUMBER(SEARCH(Formulario!$D$8,ListaMarcas[Concatenado])),ROW(ListaMarcas[Concatenado])-ROW(ListaMarcas[#Headers])),ROWS($Q$2:Q163))),"")</f>
        <v>270 - POLO CLUB</v>
      </c>
      <c r="O163" s="30" t="s">
        <v>428</v>
      </c>
      <c r="P163" s="30" t="s">
        <v>429</v>
      </c>
      <c r="Q163" t="str">
        <f>CONCATENATE(ListaMarcas[[#This Row],[Local]]," - ",ListaMarcas[[#This Row],[Marca]])</f>
        <v>270 - POLO CLUB</v>
      </c>
    </row>
    <row r="164" spans="11:17" x14ac:dyDescent="0.35">
      <c r="K164" s="1" t="str">
        <f t="array" ref="K164">IFERROR(INDEX(ListaMarcas[Concatenado],SMALL(IF(ISNUMBER(SEARCH(Formulario!$D$8,ListaMarcas[Concatenado])),ROW(ListaMarcas[Concatenado])-ROW(ListaMarcas[#Headers])),ROWS($Q$2:Q164))),"")</f>
        <v>271 - COLE HAAN</v>
      </c>
      <c r="O164" s="30" t="s">
        <v>430</v>
      </c>
      <c r="P164" s="30" t="s">
        <v>431</v>
      </c>
      <c r="Q164" t="str">
        <f>CONCATENATE(ListaMarcas[[#This Row],[Local]]," - ",ListaMarcas[[#This Row],[Marca]])</f>
        <v>271 - COLE HAAN</v>
      </c>
    </row>
    <row r="165" spans="11:17" x14ac:dyDescent="0.35">
      <c r="K165" s="1" t="str">
        <f t="array" ref="K165">IFERROR(INDEX(ListaMarcas[Concatenado],SMALL(IF(ISNUMBER(SEARCH(Formulario!$D$8,ListaMarcas[Concatenado])),ROW(ListaMarcas[Concatenado])-ROW(ListaMarcas[#Headers])),ROWS($Q$2:Q165))),"")</f>
        <v>301 - CELEBRITY BARBER SHOP</v>
      </c>
      <c r="O165" s="30" t="s">
        <v>432</v>
      </c>
      <c r="P165" s="30" t="s">
        <v>433</v>
      </c>
      <c r="Q165" t="str">
        <f>CONCATENATE(ListaMarcas[[#This Row],[Local]]," - ",ListaMarcas[[#This Row],[Marca]])</f>
        <v>301 - CELEBRITY BARBER SHOP</v>
      </c>
    </row>
    <row r="166" spans="11:17" x14ac:dyDescent="0.35">
      <c r="K166" s="1" t="str">
        <f t="array" ref="K166">IFERROR(INDEX(ListaMarcas[Concatenado],SMALL(IF(ISNUMBER(SEARCH(Formulario!$D$8,ListaMarcas[Concatenado])),ROW(ListaMarcas[Concatenado])-ROW(ListaMarcas[#Headers])),ROWS($Q$2:Q166))),"")</f>
        <v>302 - FOTOMILENIO</v>
      </c>
      <c r="O166" s="30" t="s">
        <v>434</v>
      </c>
      <c r="P166" s="30" t="s">
        <v>435</v>
      </c>
      <c r="Q166" t="str">
        <f>CONCATENATE(ListaMarcas[[#This Row],[Local]]," - ",ListaMarcas[[#This Row],[Marca]])</f>
        <v>302 - FOTOMILENIO</v>
      </c>
    </row>
    <row r="167" spans="11:17" x14ac:dyDescent="0.35">
      <c r="K167" s="1" t="str">
        <f t="array" ref="K167">IFERROR(INDEX(ListaMarcas[Concatenado],SMALL(IF(ISNUMBER(SEARCH(Formulario!$D$8,ListaMarcas[Concatenado])),ROW(ListaMarcas[Concatenado])-ROW(ListaMarcas[#Headers])),ROWS($Q$2:Q167))),"")</f>
        <v>302Z - GADGETBOX</v>
      </c>
      <c r="O167" s="30" t="s">
        <v>131</v>
      </c>
      <c r="P167" s="30" t="s">
        <v>233</v>
      </c>
      <c r="Q167" t="str">
        <f>CONCATENATE(ListaMarcas[[#This Row],[Local]]," - ",ListaMarcas[[#This Row],[Marca]])</f>
        <v>302Z - GADGETBOX</v>
      </c>
    </row>
    <row r="168" spans="11:17" x14ac:dyDescent="0.35">
      <c r="K168" s="1" t="str">
        <f t="array" ref="K168">IFERROR(INDEX(ListaMarcas[Concatenado],SMALL(IF(ISNUMBER(SEARCH(Formulario!$D$8,ListaMarcas[Concatenado])),ROW(ListaMarcas[Concatenado])-ROW(ListaMarcas[#Headers])),ROWS($Q$2:Q168))),"")</f>
        <v>303 - MONSTER</v>
      </c>
      <c r="O168" s="30" t="s">
        <v>436</v>
      </c>
      <c r="P168" s="30" t="s">
        <v>437</v>
      </c>
      <c r="Q168" t="str">
        <f>CONCATENATE(ListaMarcas[[#This Row],[Local]]," - ",ListaMarcas[[#This Row],[Marca]])</f>
        <v>303 - MONSTER</v>
      </c>
    </row>
    <row r="169" spans="11:17" x14ac:dyDescent="0.35">
      <c r="K169" s="1" t="str">
        <f t="array" ref="K169">IFERROR(INDEX(ListaMarcas[Concatenado],SMALL(IF(ISNUMBER(SEARCH(Formulario!$D$8,ListaMarcas[Concatenado])),ROW(ListaMarcas[Concatenado])-ROW(ListaMarcas[#Headers])),ROWS($Q$2:Q169))),"")</f>
        <v>303Z - TOSTAO</v>
      </c>
      <c r="O169" s="30" t="s">
        <v>438</v>
      </c>
      <c r="P169" s="30" t="s">
        <v>439</v>
      </c>
      <c r="Q169" t="str">
        <f>CONCATENATE(ListaMarcas[[#This Row],[Local]]," - ",ListaMarcas[[#This Row],[Marca]])</f>
        <v>303Z - TOSTAO</v>
      </c>
    </row>
    <row r="170" spans="11:17" x14ac:dyDescent="0.35">
      <c r="K170" s="1" t="str">
        <f t="array" ref="K170">IFERROR(INDEX(ListaMarcas[Concatenado],SMALL(IF(ISNUMBER(SEARCH(Formulario!$D$8,ListaMarcas[Concatenado])),ROW(ListaMarcas[Concatenado])-ROW(ListaMarcas[#Headers])),ROWS($Q$2:Q170))),"")</f>
        <v>304 - LENS FOREVER</v>
      </c>
      <c r="O170" s="30" t="s">
        <v>440</v>
      </c>
      <c r="P170" s="30" t="s">
        <v>441</v>
      </c>
      <c r="Q170" t="str">
        <f>CONCATENATE(ListaMarcas[[#This Row],[Local]]," - ",ListaMarcas[[#This Row],[Marca]])</f>
        <v>304 - LENS FOREVER</v>
      </c>
    </row>
    <row r="171" spans="11:17" x14ac:dyDescent="0.35">
      <c r="K171" s="1" t="str">
        <f t="array" ref="K171">IFERROR(INDEX(ListaMarcas[Concatenado],SMALL(IF(ISNUMBER(SEARCH(Formulario!$D$8,ListaMarcas[Concatenado])),ROW(ListaMarcas[Concatenado])-ROW(ListaMarcas[#Headers])),ROWS($Q$2:Q171))),"")</f>
        <v>305Z - BIG BAO</v>
      </c>
      <c r="O171" s="30" t="s">
        <v>132</v>
      </c>
      <c r="P171" s="30" t="s">
        <v>133</v>
      </c>
      <c r="Q171" t="str">
        <f>CONCATENATE(ListaMarcas[[#This Row],[Local]]," - ",ListaMarcas[[#This Row],[Marca]])</f>
        <v>305Z - BIG BAO</v>
      </c>
    </row>
    <row r="172" spans="11:17" x14ac:dyDescent="0.35">
      <c r="K172" s="1" t="str">
        <f t="array" ref="K172">IFERROR(INDEX(ListaMarcas[Concatenado],SMALL(IF(ISNUMBER(SEARCH(Formulario!$D$8,ListaMarcas[Concatenado])),ROW(ListaMarcas[Concatenado])-ROW(ListaMarcas[#Headers])),ROWS($Q$2:Q172))),"")</f>
        <v>305 - TIENDA DERMATOLOGICA PIEL</v>
      </c>
      <c r="O172" s="30" t="s">
        <v>442</v>
      </c>
      <c r="P172" s="30" t="s">
        <v>443</v>
      </c>
      <c r="Q172" t="str">
        <f>CONCATENATE(ListaMarcas[[#This Row],[Local]]," - ",ListaMarcas[[#This Row],[Marca]])</f>
        <v>305 - TIENDA DERMATOLOGICA PIEL</v>
      </c>
    </row>
    <row r="173" spans="11:17" x14ac:dyDescent="0.35">
      <c r="K173" s="1" t="str">
        <f t="array" ref="K173">IFERROR(INDEX(ListaMarcas[Concatenado],SMALL(IF(ISNUMBER(SEARCH(Formulario!$D$8,ListaMarcas[Concatenado])),ROW(ListaMarcas[Concatenado])-ROW(ListaMarcas[#Headers])),ROWS($Q$2:Q173))),"")</f>
        <v>307 - COMFENALCO ANTIOQUIA</v>
      </c>
      <c r="O173" s="30" t="s">
        <v>444</v>
      </c>
      <c r="P173" s="30" t="s">
        <v>445</v>
      </c>
      <c r="Q173" t="str">
        <f>CONCATENATE(ListaMarcas[[#This Row],[Local]]," - ",ListaMarcas[[#This Row],[Marca]])</f>
        <v>307 - COMFENALCO ANTIOQUIA</v>
      </c>
    </row>
    <row r="174" spans="11:17" x14ac:dyDescent="0.35">
      <c r="K174" s="1" t="str">
        <f t="array" ref="K174">IFERROR(INDEX(ListaMarcas[Concatenado],SMALL(IF(ISNUMBER(SEARCH(Formulario!$D$8,ListaMarcas[Concatenado])),ROW(ListaMarcas[Concatenado])-ROW(ListaMarcas[#Headers])),ROWS($Q$2:Q174))),"")</f>
        <v>307Z - LA MATRIARCA</v>
      </c>
      <c r="O174" s="30" t="s">
        <v>134</v>
      </c>
      <c r="P174" s="30" t="s">
        <v>135</v>
      </c>
      <c r="Q174" t="str">
        <f>CONCATENATE(ListaMarcas[[#This Row],[Local]]," - ",ListaMarcas[[#This Row],[Marca]])</f>
        <v>307Z - LA MATRIARCA</v>
      </c>
    </row>
    <row r="175" spans="11:17" x14ac:dyDescent="0.35">
      <c r="K175" s="1" t="str">
        <f t="array" ref="K175">IFERROR(INDEX(ListaMarcas[Concatenado],SMALL(IF(ISNUMBER(SEARCH(Formulario!$D$8,ListaMarcas[Concatenado])),ROW(ListaMarcas[Concatenado])-ROW(ListaMarcas[#Headers])),ROWS($Q$2:Q175))),"")</f>
        <v>D8 - LA MATRIARCA</v>
      </c>
      <c r="O175" s="30" t="s">
        <v>446</v>
      </c>
      <c r="P175" s="30" t="s">
        <v>135</v>
      </c>
      <c r="Q175" t="str">
        <f>CONCATENATE(ListaMarcas[[#This Row],[Local]]," - ",ListaMarcas[[#This Row],[Marca]])</f>
        <v>D8 - LA MATRIARCA</v>
      </c>
    </row>
    <row r="176" spans="11:17" x14ac:dyDescent="0.35">
      <c r="K176" s="1" t="str">
        <f t="array" ref="K176">IFERROR(INDEX(ListaMarcas[Concatenado],SMALL(IF(ISNUMBER(SEARCH(Formulario!$D$8,ListaMarcas[Concatenado])),ROW(ListaMarcas[Concatenado])-ROW(ListaMarcas[#Headers])),ROWS($Q$2:Q176))),"")</f>
        <v>308 - JAGI</v>
      </c>
      <c r="O176" s="30" t="s">
        <v>447</v>
      </c>
      <c r="P176" s="31" t="s">
        <v>136</v>
      </c>
      <c r="Q176" t="str">
        <f>CONCATENATE(ListaMarcas[[#This Row],[Local]]," - ",ListaMarcas[[#This Row],[Marca]])</f>
        <v>308 - JAGI</v>
      </c>
    </row>
    <row r="177" spans="11:17" x14ac:dyDescent="0.35">
      <c r="K177" s="1" t="str">
        <f t="array" ref="K177">IFERROR(INDEX(ListaMarcas[Concatenado],SMALL(IF(ISNUMBER(SEARCH(Formulario!$D$8,ListaMarcas[Concatenado])),ROW(ListaMarcas[Concatenado])-ROW(ListaMarcas[#Headers])),ROWS($Q$2:Q177))),"")</f>
        <v>308Z - +QUALITY</v>
      </c>
      <c r="O177" s="30" t="s">
        <v>448</v>
      </c>
      <c r="P177" s="30" t="s">
        <v>369</v>
      </c>
      <c r="Q177" t="str">
        <f>CONCATENATE(ListaMarcas[[#This Row],[Local]]," - ",ListaMarcas[[#This Row],[Marca]])</f>
        <v>308Z - +QUALITY</v>
      </c>
    </row>
    <row r="178" spans="11:17" x14ac:dyDescent="0.35">
      <c r="K178" s="1" t="str">
        <f t="array" ref="K178">IFERROR(INDEX(ListaMarcas[Concatenado],SMALL(IF(ISNUMBER(SEARCH(Formulario!$D$8,ListaMarcas[Concatenado])),ROW(ListaMarcas[Concatenado])-ROW(ListaMarcas[#Headers])),ROWS($Q$2:Q178))),"")</f>
        <v>310 - RAMBLER</v>
      </c>
      <c r="O178" s="30" t="s">
        <v>449</v>
      </c>
      <c r="P178" s="30" t="s">
        <v>450</v>
      </c>
      <c r="Q178" t="str">
        <f>CONCATENATE(ListaMarcas[[#This Row],[Local]]," - ",ListaMarcas[[#This Row],[Marca]])</f>
        <v>310 - RAMBLER</v>
      </c>
    </row>
    <row r="179" spans="11:17" x14ac:dyDescent="0.35">
      <c r="K179" s="1" t="str">
        <f t="array" ref="K179">IFERROR(INDEX(ListaMarcas[Concatenado],SMALL(IF(ISNUMBER(SEARCH(Formulario!$D$8,ListaMarcas[Concatenado])),ROW(ListaMarcas[Concatenado])-ROW(ListaMarcas[#Headers])),ROWS($Q$2:Q179))),"")</f>
        <v>310Z - COFFEE MARKET</v>
      </c>
      <c r="O179" s="30" t="s">
        <v>137</v>
      </c>
      <c r="P179" s="30" t="s">
        <v>138</v>
      </c>
      <c r="Q179" t="str">
        <f>CONCATENATE(ListaMarcas[[#This Row],[Local]]," - ",ListaMarcas[[#This Row],[Marca]])</f>
        <v>310Z - COFFEE MARKET</v>
      </c>
    </row>
    <row r="180" spans="11:17" x14ac:dyDescent="0.35">
      <c r="K180" s="1" t="str">
        <f t="array" ref="K180">IFERROR(INDEX(ListaMarcas[Concatenado],SMALL(IF(ISNUMBER(SEARCH(Formulario!$D$8,ListaMarcas[Concatenado])),ROW(ListaMarcas[Concatenado])-ROW(ListaMarcas[#Headers])),ROWS($Q$2:Q180))),"")</f>
        <v>311 - LEXUS COLOMBIANA</v>
      </c>
      <c r="O180" s="30" t="s">
        <v>451</v>
      </c>
      <c r="P180" s="30" t="s">
        <v>139</v>
      </c>
      <c r="Q180" t="str">
        <f>CONCATENATE(ListaMarcas[[#This Row],[Local]]," - ",ListaMarcas[[#This Row],[Marca]])</f>
        <v>311 - LEXUS COLOMBIANA</v>
      </c>
    </row>
    <row r="181" spans="11:17" x14ac:dyDescent="0.35">
      <c r="K181" s="1" t="str">
        <f t="array" ref="K181">IFERROR(INDEX(ListaMarcas[Concatenado],SMALL(IF(ISNUMBER(SEARCH(Formulario!$D$8,ListaMarcas[Concatenado])),ROW(ListaMarcas[Concatenado])-ROW(ListaMarcas[#Headers])),ROWS($Q$2:Q181))),"")</f>
        <v>312 - COMODISIMOS</v>
      </c>
      <c r="O181" s="30" t="s">
        <v>452</v>
      </c>
      <c r="P181" s="30" t="s">
        <v>453</v>
      </c>
      <c r="Q181" t="str">
        <f>CONCATENATE(ListaMarcas[[#This Row],[Local]]," - ",ListaMarcas[[#This Row],[Marca]])</f>
        <v>312 - COMODISIMOS</v>
      </c>
    </row>
    <row r="182" spans="11:17" x14ac:dyDescent="0.35">
      <c r="K182" s="1" t="str">
        <f t="array" ref="K182">IFERROR(INDEX(ListaMarcas[Concatenado],SMALL(IF(ISNUMBER(SEARCH(Formulario!$D$8,ListaMarcas[Concatenado])),ROW(ListaMarcas[Concatenado])-ROW(ListaMarcas[#Headers])),ROWS($Q$2:Q182))),"")</f>
        <v>313 - SOL VERDE</v>
      </c>
      <c r="O182" s="30" t="s">
        <v>454</v>
      </c>
      <c r="P182" s="30" t="s">
        <v>230</v>
      </c>
      <c r="Q182" t="str">
        <f>CONCATENATE(ListaMarcas[[#This Row],[Local]]," - ",ListaMarcas[[#This Row],[Marca]])</f>
        <v>313 - SOL VERDE</v>
      </c>
    </row>
    <row r="183" spans="11:17" x14ac:dyDescent="0.35">
      <c r="K183" s="1" t="str">
        <f t="array" ref="K183">IFERROR(INDEX(ListaMarcas[Concatenado],SMALL(IF(ISNUMBER(SEARCH(Formulario!$D$8,ListaMarcas[Concatenado])),ROW(ListaMarcas[Concatenado])-ROW(ListaMarcas[#Headers])),ROWS($Q$2:Q183))),"")</f>
        <v>316Z - DOGGER</v>
      </c>
      <c r="O183" s="30" t="s">
        <v>455</v>
      </c>
      <c r="P183" s="30" t="s">
        <v>456</v>
      </c>
      <c r="Q183" t="str">
        <f>CONCATENATE(ListaMarcas[[#This Row],[Local]]," - ",ListaMarcas[[#This Row],[Marca]])</f>
        <v>316Z - DOGGER</v>
      </c>
    </row>
    <row r="184" spans="11:17" x14ac:dyDescent="0.35">
      <c r="K184" s="1" t="str">
        <f t="array" ref="K184">IFERROR(INDEX(ListaMarcas[Concatenado],SMALL(IF(ISNUMBER(SEARCH(Formulario!$D$8,ListaMarcas[Concatenado])),ROW(ListaMarcas[Concatenado])-ROW(ListaMarcas[#Headers])),ROWS($Q$2:Q184))),"")</f>
        <v>314 - LA CASA DEL GRANJERO</v>
      </c>
      <c r="O184" s="30" t="s">
        <v>457</v>
      </c>
      <c r="P184" s="30" t="s">
        <v>458</v>
      </c>
      <c r="Q184" t="str">
        <f>CONCATENATE(ListaMarcas[[#This Row],[Local]]," - ",ListaMarcas[[#This Row],[Marca]])</f>
        <v>314 - LA CASA DEL GRANJERO</v>
      </c>
    </row>
    <row r="185" spans="11:17" x14ac:dyDescent="0.35">
      <c r="K185" s="1" t="str">
        <f t="array" ref="K185">IFERROR(INDEX(ListaMarcas[Concatenado],SMALL(IF(ISNUMBER(SEARCH(Formulario!$D$8,ListaMarcas[Concatenado])),ROW(ListaMarcas[Concatenado])-ROW(ListaMarcas[#Headers])),ROWS($Q$2:Q185))),"")</f>
        <v>316 - CROMANTIC</v>
      </c>
      <c r="O185" s="30" t="s">
        <v>459</v>
      </c>
      <c r="P185" s="30" t="s">
        <v>460</v>
      </c>
      <c r="Q185" t="str">
        <f>CONCATENATE(ListaMarcas[[#This Row],[Local]]," - ",ListaMarcas[[#This Row],[Marca]])</f>
        <v>316 - CROMANTIC</v>
      </c>
    </row>
    <row r="186" spans="11:17" x14ac:dyDescent="0.35">
      <c r="K186" s="1" t="str">
        <f t="array" ref="K186">IFERROR(INDEX(ListaMarcas[Concatenado],SMALL(IF(ISNUMBER(SEARCH(Formulario!$D$8,ListaMarcas[Concatenado])),ROW(ListaMarcas[Concatenado])-ROW(ListaMarcas[#Headers])),ROWS($Q$2:Q186))),"")</f>
        <v>318 - TODO EN ARTES</v>
      </c>
      <c r="O186" s="30" t="s">
        <v>461</v>
      </c>
      <c r="P186" s="30" t="s">
        <v>462</v>
      </c>
      <c r="Q186" t="str">
        <f>CONCATENATE(ListaMarcas[[#This Row],[Local]]," - ",ListaMarcas[[#This Row],[Marca]])</f>
        <v>318 - TODO EN ARTES</v>
      </c>
    </row>
    <row r="187" spans="11:17" x14ac:dyDescent="0.35">
      <c r="K187" s="1" t="str">
        <f t="array" ref="K187">IFERROR(INDEX(ListaMarcas[Concatenado],SMALL(IF(ISNUMBER(SEARCH(Formulario!$D$8,ListaMarcas[Concatenado])),ROW(ListaMarcas[Concatenado])-ROW(ListaMarcas[#Headers])),ROWS($Q$2:Q187))),"")</f>
        <v>319 - MUNDO VERDE</v>
      </c>
      <c r="O187" s="30" t="s">
        <v>463</v>
      </c>
      <c r="P187" s="30" t="s">
        <v>142</v>
      </c>
      <c r="Q187" t="str">
        <f>CONCATENATE(ListaMarcas[[#This Row],[Local]]," - ",ListaMarcas[[#This Row],[Marca]])</f>
        <v>319 - MUNDO VERDE</v>
      </c>
    </row>
    <row r="188" spans="11:17" x14ac:dyDescent="0.35">
      <c r="K188" s="1" t="str">
        <f t="array" ref="K188">IFERROR(INDEX(ListaMarcas[Concatenado],SMALL(IF(ISNUMBER(SEARCH(Formulario!$D$8,ListaMarcas[Concatenado])),ROW(ListaMarcas[Concatenado])-ROW(ListaMarcas[#Headers])),ROWS($Q$2:Q188))),"")</f>
        <v>322 - PARMESANO</v>
      </c>
      <c r="O188" s="30" t="s">
        <v>464</v>
      </c>
      <c r="P188" s="30" t="s">
        <v>145</v>
      </c>
      <c r="Q188" t="str">
        <f>CONCATENATE(ListaMarcas[[#This Row],[Local]]," - ",ListaMarcas[[#This Row],[Marca]])</f>
        <v>322 - PARMESANO</v>
      </c>
    </row>
    <row r="189" spans="11:17" x14ac:dyDescent="0.35">
      <c r="K189" s="1" t="str">
        <f t="array" ref="K189">IFERROR(INDEX(ListaMarcas[Concatenado],SMALL(IF(ISNUMBER(SEARCH(Formulario!$D$8,ListaMarcas[Concatenado])),ROW(ListaMarcas[Concatenado])-ROW(ListaMarcas[#Headers])),ROWS($Q$2:Q189))),"")</f>
        <v>324 - IL FORNO</v>
      </c>
      <c r="O189" s="30" t="s">
        <v>465</v>
      </c>
      <c r="P189" s="30" t="s">
        <v>150</v>
      </c>
      <c r="Q189" t="str">
        <f>CONCATENATE(ListaMarcas[[#This Row],[Local]]," - ",ListaMarcas[[#This Row],[Marca]])</f>
        <v>324 - IL FORNO</v>
      </c>
    </row>
    <row r="190" spans="11:17" x14ac:dyDescent="0.35">
      <c r="K190" s="1" t="str">
        <f t="array" ref="K190">IFERROR(INDEX(ListaMarcas[Concatenado],SMALL(IF(ISNUMBER(SEARCH(Formulario!$D$8,ListaMarcas[Concatenado])),ROW(ListaMarcas[Concatenado])-ROW(ListaMarcas[#Headers])),ROWS($Q$2:Q190))),"")</f>
        <v>326 - TACO HOUSE</v>
      </c>
      <c r="O190" s="30" t="s">
        <v>466</v>
      </c>
      <c r="P190" s="30" t="s">
        <v>151</v>
      </c>
      <c r="Q190" t="str">
        <f>CONCATENATE(ListaMarcas[[#This Row],[Local]]," - ",ListaMarcas[[#This Row],[Marca]])</f>
        <v>326 - TACO HOUSE</v>
      </c>
    </row>
    <row r="191" spans="11:17" x14ac:dyDescent="0.35">
      <c r="K191" s="1" t="str">
        <f t="array" ref="K191">IFERROR(INDEX(ListaMarcas[Concatenado],SMALL(IF(ISNUMBER(SEARCH(Formulario!$D$8,ListaMarcas[Concatenado])),ROW(ListaMarcas[Concatenado])-ROW(ListaMarcas[#Headers])),ROWS($Q$2:Q191))),"")</f>
        <v>317 - COLSUBSIDIO</v>
      </c>
      <c r="O191" s="30" t="s">
        <v>467</v>
      </c>
      <c r="P191" s="30" t="s">
        <v>468</v>
      </c>
      <c r="Q191" t="str">
        <f>CONCATENATE(ListaMarcas[[#This Row],[Local]]," - ",ListaMarcas[[#This Row],[Marca]])</f>
        <v>317 - COLSUBSIDIO</v>
      </c>
    </row>
    <row r="192" spans="11:17" x14ac:dyDescent="0.35">
      <c r="K192" s="1" t="str">
        <f t="array" ref="K192">IFERROR(INDEX(ListaMarcas[Concatenado],SMALL(IF(ISNUMBER(SEARCH(Formulario!$D$8,ListaMarcas[Concatenado])),ROW(ListaMarcas[Concatenado])-ROW(ListaMarcas[#Headers])),ROWS($Q$2:Q192))),"")</f>
        <v>317Z - COPPER SOCIAL BAR</v>
      </c>
      <c r="O192" s="30" t="s">
        <v>140</v>
      </c>
      <c r="P192" s="30" t="s">
        <v>141</v>
      </c>
      <c r="Q192" t="str">
        <f>CONCATENATE(ListaMarcas[[#This Row],[Local]]," - ",ListaMarcas[[#This Row],[Marca]])</f>
        <v>317Z - COPPER SOCIAL BAR</v>
      </c>
    </row>
    <row r="193" spans="11:17" x14ac:dyDescent="0.35">
      <c r="K193" s="1" t="str">
        <f t="array" ref="K193">IFERROR(INDEX(ListaMarcas[Concatenado],SMALL(IF(ISNUMBER(SEARCH(Formulario!$D$8,ListaMarcas[Concatenado])),ROW(ListaMarcas[Concatenado])-ROW(ListaMarcas[#Headers])),ROWS($Q$2:Q193))),"")</f>
        <v>329 - PERÚ WOK</v>
      </c>
      <c r="O193" s="30" t="s">
        <v>469</v>
      </c>
      <c r="P193" s="30" t="s">
        <v>155</v>
      </c>
      <c r="Q193" t="str">
        <f>CONCATENATE(ListaMarcas[[#This Row],[Local]]," - ",ListaMarcas[[#This Row],[Marca]])</f>
        <v>329 - PERÚ WOK</v>
      </c>
    </row>
    <row r="194" spans="11:17" x14ac:dyDescent="0.35">
      <c r="K194" s="1" t="str">
        <f t="array" ref="K194">IFERROR(INDEX(ListaMarcas[Concatenado],SMALL(IF(ISNUMBER(SEARCH(Formulario!$D$8,ListaMarcas[Concatenado])),ROW(ListaMarcas[Concatenado])-ROW(ListaMarcas[#Headers])),ROWS($Q$2:Q194))),"")</f>
        <v>330 - DANTE</v>
      </c>
      <c r="O194" s="30" t="s">
        <v>470</v>
      </c>
      <c r="P194" s="30" t="s">
        <v>156</v>
      </c>
      <c r="Q194" t="str">
        <f>CONCATENATE(ListaMarcas[[#This Row],[Local]]," - ",ListaMarcas[[#This Row],[Marca]])</f>
        <v>330 - DANTE</v>
      </c>
    </row>
    <row r="195" spans="11:17" x14ac:dyDescent="0.35">
      <c r="K195" s="1" t="str">
        <f t="array" ref="K195">IFERROR(INDEX(ListaMarcas[Concatenado],SMALL(IF(ISNUMBER(SEARCH(Formulario!$D$8,ListaMarcas[Concatenado])),ROW(ListaMarcas[Concatenado])-ROW(ListaMarcas[#Headers])),ROWS($Q$2:Q195))),"")</f>
        <v>331 - HATO VIEJO</v>
      </c>
      <c r="O195" s="30" t="s">
        <v>471</v>
      </c>
      <c r="P195" s="30" t="s">
        <v>157</v>
      </c>
      <c r="Q195" t="str">
        <f>CONCATENATE(ListaMarcas[[#This Row],[Local]]," - ",ListaMarcas[[#This Row],[Marca]])</f>
        <v>331 - HATO VIEJO</v>
      </c>
    </row>
    <row r="196" spans="11:17" x14ac:dyDescent="0.35">
      <c r="K196" s="1" t="str">
        <f t="array" ref="K196">IFERROR(INDEX(ListaMarcas[Concatenado],SMALL(IF(ISNUMBER(SEARCH(Formulario!$D$8,ListaMarcas[Concatenado])),ROW(ListaMarcas[Concatenado])-ROW(ListaMarcas[#Headers])),ROWS($Q$2:Q196))),"")</f>
        <v>333 - POKE</v>
      </c>
      <c r="O196" s="30" t="s">
        <v>472</v>
      </c>
      <c r="P196" s="30" t="s">
        <v>158</v>
      </c>
      <c r="Q196" t="str">
        <f>CONCATENATE(ListaMarcas[[#This Row],[Local]]," - ",ListaMarcas[[#This Row],[Marca]])</f>
        <v>333 - POKE</v>
      </c>
    </row>
    <row r="197" spans="11:17" x14ac:dyDescent="0.35">
      <c r="K197" s="1" t="str">
        <f t="array" ref="K197">IFERROR(INDEX(ListaMarcas[Concatenado],SMALL(IF(ISNUMBER(SEARCH(Formulario!$D$8,ListaMarcas[Concatenado])),ROW(ListaMarcas[Concatenado])-ROW(ListaMarcas[#Headers])),ROWS($Q$2:Q197))),"")</f>
        <v>334 - CREPES &amp; WAFFLES</v>
      </c>
      <c r="O197" s="30" t="s">
        <v>473</v>
      </c>
      <c r="P197" s="30" t="s">
        <v>38</v>
      </c>
      <c r="Q197" t="str">
        <f>CONCATENATE(ListaMarcas[[#This Row],[Local]]," - ",ListaMarcas[[#This Row],[Marca]])</f>
        <v>334 - CREPES &amp; WAFFLES</v>
      </c>
    </row>
    <row r="198" spans="11:17" x14ac:dyDescent="0.35">
      <c r="K198" s="1" t="str">
        <f t="array" ref="K198">IFERROR(INDEX(ListaMarcas[Concatenado],SMALL(IF(ISNUMBER(SEARCH(Formulario!$D$8,ListaMarcas[Concatenado])),ROW(ListaMarcas[Concatenado])-ROW(ListaMarcas[#Headers])),ROWS($Q$2:Q198))),"")</f>
        <v>336 - CHEF BURGER</v>
      </c>
      <c r="O198" s="30" t="s">
        <v>474</v>
      </c>
      <c r="P198" s="30" t="s">
        <v>159</v>
      </c>
      <c r="Q198" t="str">
        <f>CONCATENATE(ListaMarcas[[#This Row],[Local]]," - ",ListaMarcas[[#This Row],[Marca]])</f>
        <v>336 - CHEF BURGER</v>
      </c>
    </row>
    <row r="199" spans="11:17" x14ac:dyDescent="0.35">
      <c r="K199" s="1" t="str">
        <f t="array" ref="K199">IFERROR(INDEX(ListaMarcas[Concatenado],SMALL(IF(ISNUMBER(SEARCH(Formulario!$D$8,ListaMarcas[Concatenado])),ROW(ListaMarcas[Concatenado])-ROW(ListaMarcas[#Headers])),ROWS($Q$2:Q199))),"")</f>
        <v>319Z - YABAS FRESH DRINKS</v>
      </c>
      <c r="O199" s="30" t="s">
        <v>143</v>
      </c>
      <c r="P199" s="30" t="s">
        <v>144</v>
      </c>
      <c r="Q199" t="str">
        <f>CONCATENATE(ListaMarcas[[#This Row],[Local]]," - ",ListaMarcas[[#This Row],[Marca]])</f>
        <v>319Z - YABAS FRESH DRINKS</v>
      </c>
    </row>
    <row r="200" spans="11:17" x14ac:dyDescent="0.35">
      <c r="K200" s="1" t="str">
        <f t="array" ref="K200">IFERROR(INDEX(ListaMarcas[Concatenado],SMALL(IF(ISNUMBER(SEARCH(Formulario!$D$8,ListaMarcas[Concatenado])),ROW(ListaMarcas[Concatenado])-ROW(ListaMarcas[#Headers])),ROWS($Q$2:Q200))),"")</f>
        <v>340 - SPORT WINGS</v>
      </c>
      <c r="O200" s="30" t="s">
        <v>475</v>
      </c>
      <c r="P200" s="30" t="s">
        <v>168</v>
      </c>
      <c r="Q200" t="str">
        <f>CONCATENATE(ListaMarcas[[#This Row],[Local]]," - ",ListaMarcas[[#This Row],[Marca]])</f>
        <v>340 - SPORT WINGS</v>
      </c>
    </row>
    <row r="201" spans="11:17" x14ac:dyDescent="0.35">
      <c r="K201" s="1" t="str">
        <f t="array" ref="K201">IFERROR(INDEX(ListaMarcas[Concatenado],SMALL(IF(ISNUMBER(SEARCH(Formulario!$D$8,ListaMarcas[Concatenado])),ROW(ListaMarcas[Concatenado])-ROW(ListaMarcas[#Headers])),ROWS($Q$2:Q201))),"")</f>
        <v>341 - HAMBURGUESAS EL CORRAL</v>
      </c>
      <c r="O201" s="30" t="s">
        <v>476</v>
      </c>
      <c r="P201" s="30" t="s">
        <v>169</v>
      </c>
      <c r="Q201" t="str">
        <f>CONCATENATE(ListaMarcas[[#This Row],[Local]]," - ",ListaMarcas[[#This Row],[Marca]])</f>
        <v>341 - HAMBURGUESAS EL CORRAL</v>
      </c>
    </row>
    <row r="202" spans="11:17" x14ac:dyDescent="0.35">
      <c r="K202" s="1" t="str">
        <f t="array" ref="K202">IFERROR(INDEX(ListaMarcas[Concatenado],SMALL(IF(ISNUMBER(SEARCH(Formulario!$D$8,ListaMarcas[Concatenado])),ROW(ListaMarcas[Concatenado])-ROW(ListaMarcas[#Headers])),ROWS($Q$2:Q202))),"")</f>
        <v>343 - SARKU JAPAN</v>
      </c>
      <c r="O202" s="30" t="s">
        <v>477</v>
      </c>
      <c r="P202" s="30" t="s">
        <v>170</v>
      </c>
      <c r="Q202" t="str">
        <f>CONCATENATE(ListaMarcas[[#This Row],[Local]]," - ",ListaMarcas[[#This Row],[Marca]])</f>
        <v>343 - SARKU JAPAN</v>
      </c>
    </row>
    <row r="203" spans="11:17" x14ac:dyDescent="0.35">
      <c r="K203" s="1" t="str">
        <f t="array" ref="K203">IFERROR(INDEX(ListaMarcas[Concatenado],SMALL(IF(ISNUMBER(SEARCH(Formulario!$D$8,ListaMarcas[Concatenado])),ROW(ListaMarcas[Concatenado])-ROW(ListaMarcas[#Headers])),ROWS($Q$2:Q203))),"")</f>
        <v>344 - MC DONALDS</v>
      </c>
      <c r="O203" s="30" t="s">
        <v>478</v>
      </c>
      <c r="P203" s="30" t="s">
        <v>65</v>
      </c>
      <c r="Q203" t="str">
        <f>CONCATENATE(ListaMarcas[[#This Row],[Local]]," - ",ListaMarcas[[#This Row],[Marca]])</f>
        <v>344 - MC DONALDS</v>
      </c>
    </row>
    <row r="204" spans="11:17" x14ac:dyDescent="0.35">
      <c r="K204" s="1" t="str">
        <f t="array" ref="K204">IFERROR(INDEX(ListaMarcas[Concatenado],SMALL(IF(ISNUMBER(SEARCH(Formulario!$D$8,ListaMarcas[Concatenado])),ROW(ListaMarcas[Concatenado])-ROW(ListaMarcas[#Headers])),ROWS($Q$2:Q204))),"")</f>
        <v>345 - HAPPY CITY</v>
      </c>
      <c r="O204" s="30" t="s">
        <v>479</v>
      </c>
      <c r="P204" s="30" t="s">
        <v>480</v>
      </c>
      <c r="Q204" t="str">
        <f>CONCATENATE(ListaMarcas[[#This Row],[Local]]," - ",ListaMarcas[[#This Row],[Marca]])</f>
        <v>345 - HAPPY CITY</v>
      </c>
    </row>
    <row r="205" spans="11:17" x14ac:dyDescent="0.35">
      <c r="K205" s="1" t="str">
        <f t="array" ref="K205">IFERROR(INDEX(ListaMarcas[Concatenado],SMALL(IF(ISNUMBER(SEARCH(Formulario!$D$8,ListaMarcas[Concatenado])),ROW(ListaMarcas[Concatenado])-ROW(ListaMarcas[#Headers])),ROWS($Q$2:Q205))),"")</f>
        <v>322Z - BATIFRESH</v>
      </c>
      <c r="O205" s="30" t="s">
        <v>146</v>
      </c>
      <c r="P205" s="30" t="s">
        <v>147</v>
      </c>
      <c r="Q205" t="str">
        <f>CONCATENATE(ListaMarcas[[#This Row],[Local]]," - ",ListaMarcas[[#This Row],[Marca]])</f>
        <v>322Z - BATIFRESH</v>
      </c>
    </row>
    <row r="206" spans="11:17" x14ac:dyDescent="0.35">
      <c r="K206" s="1" t="str">
        <f t="array" ref="K206">IFERROR(INDEX(ListaMarcas[Concatenado],SMALL(IF(ISNUMBER(SEARCH(Formulario!$D$8,ListaMarcas[Concatenado])),ROW(ListaMarcas[Concatenado])-ROW(ListaMarcas[#Headers])),ROWS($Q$2:Q206))),"")</f>
        <v>346 - AUTOLARTE</v>
      </c>
      <c r="O206" s="30" t="s">
        <v>481</v>
      </c>
      <c r="P206" s="30" t="s">
        <v>171</v>
      </c>
      <c r="Q206" t="str">
        <f>CONCATENATE(ListaMarcas[[#This Row],[Local]]," - ",ListaMarcas[[#This Row],[Marca]])</f>
        <v>346 - AUTOLARTE</v>
      </c>
    </row>
    <row r="207" spans="11:17" x14ac:dyDescent="0.35">
      <c r="K207" s="1" t="str">
        <f t="array" ref="K207">IFERROR(INDEX(ListaMarcas[Concatenado],SMALL(IF(ISNUMBER(SEARCH(Formulario!$D$8,ListaMarcas[Concatenado])),ROW(ListaMarcas[Concatenado])-ROW(ListaMarcas[#Headers])),ROWS($Q$2:Q207))),"")</f>
        <v>347 - AGENCIAUTO</v>
      </c>
      <c r="O207" s="30" t="s">
        <v>482</v>
      </c>
      <c r="P207" s="30" t="s">
        <v>172</v>
      </c>
      <c r="Q207" t="str">
        <f>CONCATENATE(ListaMarcas[[#This Row],[Local]]," - ",ListaMarcas[[#This Row],[Marca]])</f>
        <v>347 - AGENCIAUTO</v>
      </c>
    </row>
    <row r="208" spans="11:17" x14ac:dyDescent="0.35">
      <c r="K208" s="1" t="str">
        <f t="array" ref="K208">IFERROR(INDEX(ListaMarcas[Concatenado],SMALL(IF(ISNUMBER(SEARCH(Formulario!$D$8,ListaMarcas[Concatenado])),ROW(ListaMarcas[Concatenado])-ROW(ListaMarcas[#Headers])),ROWS($Q$2:Q208))),"")</f>
        <v>349 - SOMERAUTO</v>
      </c>
      <c r="O208" s="30" t="s">
        <v>483</v>
      </c>
      <c r="P208" s="30" t="s">
        <v>173</v>
      </c>
      <c r="Q208" t="str">
        <f>CONCATENATE(ListaMarcas[[#This Row],[Local]]," - ",ListaMarcas[[#This Row],[Marca]])</f>
        <v>349 - SOMERAUTO</v>
      </c>
    </row>
    <row r="209" spans="11:17" x14ac:dyDescent="0.35">
      <c r="K209" s="1" t="str">
        <f t="array" ref="K209">IFERROR(INDEX(ListaMarcas[Concatenado],SMALL(IF(ISNUMBER(SEARCH(Formulario!$D$8,ListaMarcas[Concatenado])),ROW(ListaMarcas[Concatenado])-ROW(ListaMarcas[#Headers])),ROWS($Q$2:Q209))),"")</f>
        <v>350 - BYD</v>
      </c>
      <c r="O209" s="30" t="s">
        <v>484</v>
      </c>
      <c r="P209" s="30" t="s">
        <v>174</v>
      </c>
      <c r="Q209" t="str">
        <f>CONCATENATE(ListaMarcas[[#This Row],[Local]]," - ",ListaMarcas[[#This Row],[Marca]])</f>
        <v>350 - BYD</v>
      </c>
    </row>
    <row r="210" spans="11:17" x14ac:dyDescent="0.35">
      <c r="K210" s="1" t="str">
        <f t="array" ref="K210">IFERROR(INDEX(ListaMarcas[Concatenado],SMALL(IF(ISNUMBER(SEARCH(Formulario!$D$8,ListaMarcas[Concatenado])),ROW(ListaMarcas[Concatenado])-ROW(ListaMarcas[#Headers])),ROWS($Q$2:Q210))),"")</f>
        <v>351 - EL ROBLE MOTOR</v>
      </c>
      <c r="O210" s="30" t="s">
        <v>485</v>
      </c>
      <c r="P210" s="30" t="s">
        <v>175</v>
      </c>
      <c r="Q210" t="str">
        <f>CONCATENATE(ListaMarcas[[#This Row],[Local]]," - ",ListaMarcas[[#This Row],[Marca]])</f>
        <v>351 - EL ROBLE MOTOR</v>
      </c>
    </row>
    <row r="211" spans="11:17" x14ac:dyDescent="0.35">
      <c r="K211" s="1" t="str">
        <f t="array" ref="K211">IFERROR(INDEX(ListaMarcas[Concatenado],SMALL(IF(ISNUMBER(SEARCH(Formulario!$D$8,ListaMarcas[Concatenado])),ROW(ListaMarcas[Concatenado])-ROW(ListaMarcas[#Headers])),ROWS($Q$2:Q211))),"")</f>
        <v>353 - AUTECO</v>
      </c>
      <c r="O211" s="30" t="s">
        <v>486</v>
      </c>
      <c r="P211" s="30" t="s">
        <v>176</v>
      </c>
      <c r="Q211" t="str">
        <f>CONCATENATE(ListaMarcas[[#This Row],[Local]]," - ",ListaMarcas[[#This Row],[Marca]])</f>
        <v>353 - AUTECO</v>
      </c>
    </row>
    <row r="212" spans="11:17" x14ac:dyDescent="0.35">
      <c r="K212" s="1" t="str">
        <f t="array" ref="K212">IFERROR(INDEX(ListaMarcas[Concatenado],SMALL(IF(ISNUMBER(SEARCH(Formulario!$D$8,ListaMarcas[Concatenado])),ROW(ListaMarcas[Concatenado])-ROW(ListaMarcas[#Headers])),ROWS($Q$2:Q212))),"")</f>
        <v>323 - HOME BURGERS</v>
      </c>
      <c r="O212" s="30" t="s">
        <v>487</v>
      </c>
      <c r="P212" s="30" t="s">
        <v>148</v>
      </c>
      <c r="Q212" t="str">
        <f>CONCATENATE(ListaMarcas[[#This Row],[Local]]," - ",ListaMarcas[[#This Row],[Marca]])</f>
        <v>323 - HOME BURGERS</v>
      </c>
    </row>
    <row r="213" spans="11:17" x14ac:dyDescent="0.35">
      <c r="K213" s="1" t="str">
        <f t="array" ref="K213">IFERROR(INDEX(ListaMarcas[Concatenado],SMALL(IF(ISNUMBER(SEARCH(Formulario!$D$8,ListaMarcas[Concatenado])),ROW(ListaMarcas[Concatenado])-ROW(ListaMarcas[#Headers])),ROWS($Q$2:Q213))),"")</f>
        <v>354B - INDUCASCOS</v>
      </c>
      <c r="O213" s="30" t="s">
        <v>177</v>
      </c>
      <c r="P213" s="30" t="s">
        <v>178</v>
      </c>
      <c r="Q213" t="str">
        <f>CONCATENATE(ListaMarcas[[#This Row],[Local]]," - ",ListaMarcas[[#This Row],[Marca]])</f>
        <v>354B - INDUCASCOS</v>
      </c>
    </row>
    <row r="214" spans="11:17" x14ac:dyDescent="0.35">
      <c r="K214" s="1" t="str">
        <f t="array" ref="K214">IFERROR(INDEX(ListaMarcas[Concatenado],SMALL(IF(ISNUMBER(SEARCH(Formulario!$D$8,ListaMarcas[Concatenado])),ROW(ListaMarcas[Concatenado])-ROW(ListaMarcas[#Headers])),ROWS($Q$2:Q214))),"")</f>
        <v xml:space="preserve">355 - </v>
      </c>
      <c r="O214" s="30" t="s">
        <v>534</v>
      </c>
      <c r="P214" s="30"/>
      <c r="Q214" t="str">
        <f>CONCATENATE(ListaMarcas[[#This Row],[Local]]," - ",ListaMarcas[[#This Row],[Marca]])</f>
        <v xml:space="preserve">355 - </v>
      </c>
    </row>
    <row r="215" spans="11:17" x14ac:dyDescent="0.35">
      <c r="K215" s="1" t="str">
        <f t="array" ref="K215">IFERROR(INDEX(ListaMarcas[Concatenado],SMALL(IF(ISNUMBER(SEARCH(Formulario!$D$8,ListaMarcas[Concatenado])),ROW(ListaMarcas[Concatenado])-ROW(ListaMarcas[#Headers])),ROWS($Q$2:Q215))),"")</f>
        <v>358 - ILUMINATA</v>
      </c>
      <c r="O215" s="30" t="s">
        <v>488</v>
      </c>
      <c r="P215" s="30" t="s">
        <v>489</v>
      </c>
      <c r="Q215" t="str">
        <f>CONCATENATE(ListaMarcas[[#This Row],[Local]]," - ",ListaMarcas[[#This Row],[Marca]])</f>
        <v>358 - ILUMINATA</v>
      </c>
    </row>
    <row r="216" spans="11:17" x14ac:dyDescent="0.35">
      <c r="K216" s="1" t="str">
        <f t="array" ref="K216">IFERROR(INDEX(ListaMarcas[Concatenado],SMALL(IF(ISNUMBER(SEARCH(Formulario!$D$8,ListaMarcas[Concatenado])),ROW(ListaMarcas[Concatenado])-ROW(ListaMarcas[#Headers])),ROWS($Q$2:Q216))),"")</f>
        <v>359 - MELLON OF PARTY</v>
      </c>
      <c r="O216" s="30" t="s">
        <v>490</v>
      </c>
      <c r="P216" s="30" t="s">
        <v>491</v>
      </c>
      <c r="Q216" t="str">
        <f>CONCATENATE(ListaMarcas[[#This Row],[Local]]," - ",ListaMarcas[[#This Row],[Marca]])</f>
        <v>359 - MELLON OF PARTY</v>
      </c>
    </row>
    <row r="217" spans="11:17" x14ac:dyDescent="0.35">
      <c r="K217" s="1" t="str">
        <f t="array" ref="K217">IFERROR(INDEX(ListaMarcas[Concatenado],SMALL(IF(ISNUMBER(SEARCH(Formulario!$D$8,ListaMarcas[Concatenado])),ROW(ListaMarcas[Concatenado])-ROW(ListaMarcas[#Headers])),ROWS($Q$2:Q217))),"")</f>
        <v>224 - CROW COMICS</v>
      </c>
      <c r="O217" s="30" t="s">
        <v>492</v>
      </c>
      <c r="P217" s="30" t="s">
        <v>90</v>
      </c>
      <c r="Q217" t="str">
        <f>CONCATENATE(ListaMarcas[[#This Row],[Local]]," - ",ListaMarcas[[#This Row],[Marca]])</f>
        <v>224 - CROW COMICS</v>
      </c>
    </row>
    <row r="218" spans="11:17" x14ac:dyDescent="0.35">
      <c r="K218" s="1" t="str">
        <f t="array" ref="K218">IFERROR(INDEX(ListaMarcas[Concatenado],SMALL(IF(ISNUMBER(SEARCH(Formulario!$D$8,ListaMarcas[Concatenado])),ROW(ListaMarcas[Concatenado])-ROW(ListaMarcas[#Headers])),ROWS($Q$2:Q218))),"")</f>
        <v>323Z - MC DONALDS</v>
      </c>
      <c r="O218" s="30" t="s">
        <v>149</v>
      </c>
      <c r="P218" s="30" t="s">
        <v>65</v>
      </c>
      <c r="Q218" t="str">
        <f>CONCATENATE(ListaMarcas[[#This Row],[Local]]," - ",ListaMarcas[[#This Row],[Marca]])</f>
        <v>323Z - MC DONALDS</v>
      </c>
    </row>
    <row r="219" spans="11:17" x14ac:dyDescent="0.35">
      <c r="K219" s="1" t="str">
        <f t="array" ref="K219">IFERROR(INDEX(ListaMarcas[Concatenado],SMALL(IF(ISNUMBER(SEARCH(Formulario!$D$8,ListaMarcas[Concatenado])),ROW(ListaMarcas[Concatenado])-ROW(ListaMarcas[#Headers])),ROWS($Q$2:Q219))),"")</f>
        <v>364 - ROMERO</v>
      </c>
      <c r="O219" s="30" t="s">
        <v>493</v>
      </c>
      <c r="P219" s="30" t="s">
        <v>180</v>
      </c>
      <c r="Q219" t="str">
        <f>CONCATENATE(ListaMarcas[[#This Row],[Local]]," - ",ListaMarcas[[#This Row],[Marca]])</f>
        <v>364 - ROMERO</v>
      </c>
    </row>
    <row r="220" spans="11:17" x14ac:dyDescent="0.35">
      <c r="K220" s="1" t="str">
        <f t="array" ref="K220">IFERROR(INDEX(ListaMarcas[Concatenado],SMALL(IF(ISNUMBER(SEARCH(Formulario!$D$8,ListaMarcas[Concatenado])),ROW(ListaMarcas[Concatenado])-ROW(ListaMarcas[#Headers])),ROWS($Q$2:Q220))),"")</f>
        <v>366 - EL RANCHERITO</v>
      </c>
      <c r="O220" s="30" t="s">
        <v>494</v>
      </c>
      <c r="P220" s="30" t="s">
        <v>181</v>
      </c>
      <c r="Q220" t="str">
        <f>CONCATENATE(ListaMarcas[[#This Row],[Local]]," - ",ListaMarcas[[#This Row],[Marca]])</f>
        <v>366 - EL RANCHERITO</v>
      </c>
    </row>
    <row r="221" spans="11:17" x14ac:dyDescent="0.35">
      <c r="K221" s="1" t="str">
        <f t="array" ref="K221">IFERROR(INDEX(ListaMarcas[Concatenado],SMALL(IF(ISNUMBER(SEARCH(Formulario!$D$8,ListaMarcas[Concatenado])),ROW(ListaMarcas[Concatenado])-ROW(ListaMarcas[#Headers])),ROWS($Q$2:Q221))),"")</f>
        <v>368 - LEÑOS &amp; CARBON</v>
      </c>
      <c r="O221" s="30" t="s">
        <v>495</v>
      </c>
      <c r="P221" s="30" t="s">
        <v>182</v>
      </c>
      <c r="Q221" t="str">
        <f>CONCATENATE(ListaMarcas[[#This Row],[Local]]," - ",ListaMarcas[[#This Row],[Marca]])</f>
        <v>368 - LEÑOS &amp; CARBON</v>
      </c>
    </row>
    <row r="222" spans="11:17" x14ac:dyDescent="0.35">
      <c r="K222" s="1" t="str">
        <f t="array" ref="K222">IFERROR(INDEX(ListaMarcas[Concatenado],SMALL(IF(ISNUMBER(SEARCH(Formulario!$D$8,ListaMarcas[Concatenado])),ROW(ListaMarcas[Concatenado])-ROW(ListaMarcas[#Headers])),ROWS($Q$2:Q222))),"")</f>
        <v>369 - EMILIANO LA TAQUERIA</v>
      </c>
      <c r="O222" s="30" t="s">
        <v>496</v>
      </c>
      <c r="P222" s="30" t="s">
        <v>497</v>
      </c>
      <c r="Q222" t="str">
        <f>CONCATENATE(ListaMarcas[[#This Row],[Local]]," - ",ListaMarcas[[#This Row],[Marca]])</f>
        <v>369 - EMILIANO LA TAQUERIA</v>
      </c>
    </row>
    <row r="223" spans="11:17" x14ac:dyDescent="0.35">
      <c r="K223" s="1" t="str">
        <f t="array" ref="K223">IFERROR(INDEX(ListaMarcas[Concatenado],SMALL(IF(ISNUMBER(SEARCH(Formulario!$D$8,ListaMarcas[Concatenado])),ROW(ListaMarcas[Concatenado])-ROW(ListaMarcas[#Headers])),ROWS($Q$2:Q223))),"")</f>
        <v>370 - MILAGROS</v>
      </c>
      <c r="O223" s="30" t="s">
        <v>498</v>
      </c>
      <c r="P223" s="30" t="s">
        <v>183</v>
      </c>
      <c r="Q223" t="str">
        <f>CONCATENATE(ListaMarcas[[#This Row],[Local]]," - ",ListaMarcas[[#This Row],[Marca]])</f>
        <v>370 - MILAGROS</v>
      </c>
    </row>
    <row r="224" spans="11:17" x14ac:dyDescent="0.35">
      <c r="K224" s="1" t="str">
        <f t="array" ref="K224">IFERROR(INDEX(ListaMarcas[Concatenado],SMALL(IF(ISNUMBER(SEARCH(Formulario!$D$8,ListaMarcas[Concatenado])),ROW(ListaMarcas[Concatenado])-ROW(ListaMarcas[#Headers])),ROWS($Q$2:Q224))),"")</f>
        <v>373 - MONTOLIVO</v>
      </c>
      <c r="O224" s="30" t="s">
        <v>499</v>
      </c>
      <c r="P224" s="30" t="s">
        <v>184</v>
      </c>
      <c r="Q224" t="str">
        <f>CONCATENATE(ListaMarcas[[#This Row],[Local]]," - ",ListaMarcas[[#This Row],[Marca]])</f>
        <v>373 - MONTOLIVO</v>
      </c>
    </row>
    <row r="225" spans="11:17" x14ac:dyDescent="0.35">
      <c r="K225" s="1" t="str">
        <f t="array" ref="K225">IFERROR(INDEX(ListaMarcas[Concatenado],SMALL(IF(ISNUMBER(SEARCH(Formulario!$D$8,ListaMarcas[Concatenado])),ROW(ListaMarcas[Concatenado])-ROW(ListaMarcas[#Headers])),ROWS($Q$2:Q225))),"")</f>
        <v>373A - RAPIDOGS</v>
      </c>
      <c r="O225" s="30" t="s">
        <v>185</v>
      </c>
      <c r="P225" s="30" t="s">
        <v>186</v>
      </c>
      <c r="Q225" t="str">
        <f>CONCATENATE(ListaMarcas[[#This Row],[Local]]," - ",ListaMarcas[[#This Row],[Marca]])</f>
        <v>373A - RAPIDOGS</v>
      </c>
    </row>
    <row r="226" spans="11:17" x14ac:dyDescent="0.35">
      <c r="K226" s="1" t="str">
        <f t="array" ref="K226">IFERROR(INDEX(ListaMarcas[Concatenado],SMALL(IF(ISNUMBER(SEARCH(Formulario!$D$8,ListaMarcas[Concatenado])),ROW(ListaMarcas[Concatenado])-ROW(ListaMarcas[#Headers])),ROWS($Q$2:Q226))),"")</f>
        <v>373B - AL CARBON</v>
      </c>
      <c r="O226" s="30" t="s">
        <v>187</v>
      </c>
      <c r="P226" s="30" t="s">
        <v>188</v>
      </c>
      <c r="Q226" t="str">
        <f>CONCATENATE(ListaMarcas[[#This Row],[Local]]," - ",ListaMarcas[[#This Row],[Marca]])</f>
        <v>373B - AL CARBON</v>
      </c>
    </row>
    <row r="227" spans="11:17" x14ac:dyDescent="0.35">
      <c r="K227" s="1" t="str">
        <f t="array" ref="K227">IFERROR(INDEX(ListaMarcas[Concatenado],SMALL(IF(ISNUMBER(SEARCH(Formulario!$D$8,ListaMarcas[Concatenado])),ROW(ListaMarcas[Concatenado])-ROW(ListaMarcas[#Headers])),ROWS($Q$2:Q227))),"")</f>
        <v>373E - BURGER KING</v>
      </c>
      <c r="O227" s="30" t="s">
        <v>189</v>
      </c>
      <c r="P227" s="30" t="s">
        <v>190</v>
      </c>
      <c r="Q227" t="str">
        <f>CONCATENATE(ListaMarcas[[#This Row],[Local]]," - ",ListaMarcas[[#This Row],[Marca]])</f>
        <v>373E - BURGER KING</v>
      </c>
    </row>
    <row r="228" spans="11:17" x14ac:dyDescent="0.35">
      <c r="K228" s="1" t="str">
        <f t="array" ref="K228">IFERROR(INDEX(ListaMarcas[Concatenado],SMALL(IF(ISNUMBER(SEARCH(Formulario!$D$8,ListaMarcas[Concatenado])),ROW(ListaMarcas[Concatenado])-ROW(ListaMarcas[#Headers])),ROWS($Q$2:Q228))),"")</f>
        <v>374 - SR WOK</v>
      </c>
      <c r="O228" s="30" t="s">
        <v>500</v>
      </c>
      <c r="P228" s="30" t="s">
        <v>191</v>
      </c>
      <c r="Q228" t="str">
        <f>CONCATENATE(ListaMarcas[[#This Row],[Local]]," - ",ListaMarcas[[#This Row],[Marca]])</f>
        <v>374 - SR WOK</v>
      </c>
    </row>
    <row r="229" spans="11:17" x14ac:dyDescent="0.35">
      <c r="K229" s="1" t="str">
        <f t="array" ref="K229">IFERROR(INDEX(ListaMarcas[Concatenado],SMALL(IF(ISNUMBER(SEARCH(Formulario!$D$8,ListaMarcas[Concatenado])),ROW(ListaMarcas[Concatenado])-ROW(ListaMarcas[#Headers])),ROWS($Q$2:Q229))),"")</f>
        <v>375 - PIZZA PAISA</v>
      </c>
      <c r="O229" s="30" t="s">
        <v>501</v>
      </c>
      <c r="P229" s="30" t="s">
        <v>192</v>
      </c>
      <c r="Q229" t="str">
        <f>CONCATENATE(ListaMarcas[[#This Row],[Local]]," - ",ListaMarcas[[#This Row],[Marca]])</f>
        <v>375 - PIZZA PAISA</v>
      </c>
    </row>
    <row r="230" spans="11:17" x14ac:dyDescent="0.35">
      <c r="K230" s="1" t="str">
        <f t="array" ref="K230">IFERROR(INDEX(ListaMarcas[Concatenado],SMALL(IF(ISNUMBER(SEARCH(Formulario!$D$8,ListaMarcas[Concatenado])),ROW(ListaMarcas[Concatenado])-ROW(ListaMarcas[#Headers])),ROWS($Q$2:Q230))),"")</f>
        <v>376 - CHIPSTATION</v>
      </c>
      <c r="O230" s="30" t="s">
        <v>502</v>
      </c>
      <c r="P230" s="30" t="s">
        <v>193</v>
      </c>
      <c r="Q230" t="str">
        <f>CONCATENATE(ListaMarcas[[#This Row],[Local]]," - ",ListaMarcas[[#This Row],[Marca]])</f>
        <v>376 - CHIPSTATION</v>
      </c>
    </row>
    <row r="231" spans="11:17" x14ac:dyDescent="0.35">
      <c r="K231" s="1" t="str">
        <f t="array" ref="K231">IFERROR(INDEX(ListaMarcas[Concatenado],SMALL(IF(ISNUMBER(SEARCH(Formulario!$D$8,ListaMarcas[Concatenado])),ROW(ListaMarcas[Concatenado])-ROW(ListaMarcas[#Headers])),ROWS($Q$2:Q231))),"")</f>
        <v>377 - SANDWICH QBANO</v>
      </c>
      <c r="O231" s="30" t="s">
        <v>503</v>
      </c>
      <c r="P231" s="30" t="s">
        <v>194</v>
      </c>
      <c r="Q231" t="str">
        <f>CONCATENATE(ListaMarcas[[#This Row],[Local]]," - ",ListaMarcas[[#This Row],[Marca]])</f>
        <v>377 - SANDWICH QBANO</v>
      </c>
    </row>
    <row r="232" spans="11:17" x14ac:dyDescent="0.35">
      <c r="K232" s="1" t="str">
        <f t="array" ref="K232">IFERROR(INDEX(ListaMarcas[Concatenado],SMALL(IF(ISNUMBER(SEARCH(Formulario!$D$8,ListaMarcas[Concatenado])),ROW(ListaMarcas[Concatenado])-ROW(ListaMarcas[#Headers])),ROWS($Q$2:Q232))),"")</f>
        <v>378 - PAPA JOHN´S</v>
      </c>
      <c r="O232" s="30" t="s">
        <v>504</v>
      </c>
      <c r="P232" s="30" t="s">
        <v>195</v>
      </c>
      <c r="Q232" t="str">
        <f>CONCATENATE(ListaMarcas[[#This Row],[Local]]," - ",ListaMarcas[[#This Row],[Marca]])</f>
        <v>378 - PAPA JOHN´S</v>
      </c>
    </row>
    <row r="233" spans="11:17" x14ac:dyDescent="0.35">
      <c r="K233" s="1" t="str">
        <f t="array" ref="K233">IFERROR(INDEX(ListaMarcas[Concatenado],SMALL(IF(ISNUMBER(SEARCH(Formulario!$D$8,ListaMarcas[Concatenado])),ROW(ListaMarcas[Concatenado])-ROW(ListaMarcas[#Headers])),ROWS($Q$2:Q233))),"")</f>
        <v>379 - FRISBY</v>
      </c>
      <c r="O233" s="30" t="s">
        <v>505</v>
      </c>
      <c r="P233" s="30" t="s">
        <v>196</v>
      </c>
      <c r="Q233" t="str">
        <f>CONCATENATE(ListaMarcas[[#This Row],[Local]]," - ",ListaMarcas[[#This Row],[Marca]])</f>
        <v>379 - FRISBY</v>
      </c>
    </row>
    <row r="234" spans="11:17" x14ac:dyDescent="0.35">
      <c r="K234" s="1" t="str">
        <f t="array" ref="K234">IFERROR(INDEX(ListaMarcas[Concatenado],SMALL(IF(ISNUMBER(SEARCH(Formulario!$D$8,ListaMarcas[Concatenado])),ROW(ListaMarcas[Concatenado])-ROW(ListaMarcas[#Headers])),ROWS($Q$2:Q234))),"")</f>
        <v>380 - MIS CARNES PARRILLA</v>
      </c>
      <c r="O234" s="30" t="s">
        <v>506</v>
      </c>
      <c r="P234" s="30" t="s">
        <v>197</v>
      </c>
      <c r="Q234" t="str">
        <f>CONCATENATE(ListaMarcas[[#This Row],[Local]]," - ",ListaMarcas[[#This Row],[Marca]])</f>
        <v>380 - MIS CARNES PARRILLA</v>
      </c>
    </row>
    <row r="235" spans="11:17" x14ac:dyDescent="0.35">
      <c r="K235" s="1" t="str">
        <f t="array" ref="K235">IFERROR(INDEX(ListaMarcas[Concatenado],SMALL(IF(ISNUMBER(SEARCH(Formulario!$D$8,ListaMarcas[Concatenado])),ROW(ListaMarcas[Concatenado])-ROW(ListaMarcas[#Headers])),ROWS($Q$2:Q235))),"")</f>
        <v>381 - PRESTO</v>
      </c>
      <c r="O235" s="30" t="s">
        <v>507</v>
      </c>
      <c r="P235" s="30" t="s">
        <v>198</v>
      </c>
      <c r="Q235" t="str">
        <f>CONCATENATE(ListaMarcas[[#This Row],[Local]]," - ",ListaMarcas[[#This Row],[Marca]])</f>
        <v>381 - PRESTO</v>
      </c>
    </row>
    <row r="236" spans="11:17" x14ac:dyDescent="0.35">
      <c r="K236" s="1" t="str">
        <f t="array" ref="K236">IFERROR(INDEX(ListaMarcas[Concatenado],SMALL(IF(ISNUMBER(SEARCH(Formulario!$D$8,ListaMarcas[Concatenado])),ROW(ListaMarcas[Concatenado])-ROW(ListaMarcas[#Headers])),ROWS($Q$2:Q236))),"")</f>
        <v>382 - SUBWAY</v>
      </c>
      <c r="O236" s="30" t="s">
        <v>508</v>
      </c>
      <c r="P236" s="30" t="s">
        <v>199</v>
      </c>
      <c r="Q236" t="str">
        <f>CONCATENATE(ListaMarcas[[#This Row],[Local]]," - ",ListaMarcas[[#This Row],[Marca]])</f>
        <v>382 - SUBWAY</v>
      </c>
    </row>
    <row r="237" spans="11:17" x14ac:dyDescent="0.35">
      <c r="K237" s="1" t="str">
        <f t="array" ref="K237">IFERROR(INDEX(ListaMarcas[Concatenado],SMALL(IF(ISNUMBER(SEARCH(Formulario!$D$8,ListaMarcas[Concatenado])),ROW(ListaMarcas[Concatenado])-ROW(ListaMarcas[#Headers])),ROWS($Q$2:Q237))),"")</f>
        <v>383 - VIN&amp;GRETTA</v>
      </c>
      <c r="O237" s="30" t="s">
        <v>509</v>
      </c>
      <c r="P237" s="30" t="s">
        <v>200</v>
      </c>
      <c r="Q237" t="str">
        <f>CONCATENATE(ListaMarcas[[#This Row],[Local]]," - ",ListaMarcas[[#This Row],[Marca]])</f>
        <v>383 - VIN&amp;GRETTA</v>
      </c>
    </row>
    <row r="238" spans="11:17" x14ac:dyDescent="0.35">
      <c r="K238" s="1" t="str">
        <f t="array" ref="K238">IFERROR(INDEX(ListaMarcas[Concatenado],SMALL(IF(ISNUMBER(SEARCH(Formulario!$D$8,ListaMarcas[Concatenado])),ROW(ListaMarcas[Concatenado])-ROW(ListaMarcas[#Headers])),ROWS($Q$2:Q238))),"")</f>
        <v>384 - KFC</v>
      </c>
      <c r="O238" s="30" t="s">
        <v>510</v>
      </c>
      <c r="P238" s="30" t="s">
        <v>201</v>
      </c>
      <c r="Q238" t="str">
        <f>CONCATENATE(ListaMarcas[[#This Row],[Local]]," - ",ListaMarcas[[#This Row],[Marca]])</f>
        <v>384 - KFC</v>
      </c>
    </row>
    <row r="239" spans="11:17" x14ac:dyDescent="0.35">
      <c r="K239" s="1" t="str">
        <f t="array" ref="K239">IFERROR(INDEX(ListaMarcas[Concatenado],SMALL(IF(ISNUMBER(SEARCH(Formulario!$D$8,ListaMarcas[Concatenado])),ROW(ListaMarcas[Concatenado])-ROW(ListaMarcas[#Headers])),ROWS($Q$2:Q239))),"")</f>
        <v>385 - TIPICO ANTOJO</v>
      </c>
      <c r="O239" s="30" t="s">
        <v>511</v>
      </c>
      <c r="P239" s="30" t="s">
        <v>202</v>
      </c>
      <c r="Q239" t="str">
        <f>CONCATENATE(ListaMarcas[[#This Row],[Local]]," - ",ListaMarcas[[#This Row],[Marca]])</f>
        <v>385 - TIPICO ANTOJO</v>
      </c>
    </row>
    <row r="240" spans="11:17" x14ac:dyDescent="0.35">
      <c r="K240" s="1" t="str">
        <f t="array" ref="K240">IFERROR(INDEX(ListaMarcas[Concatenado],SMALL(IF(ISNUMBER(SEARCH(Formulario!$D$8,ListaMarcas[Concatenado])),ROW(ListaMarcas[Concatenado])-ROW(ListaMarcas[#Headers])),ROWS($Q$2:Q240))),"")</f>
        <v>386 - SANTA PARRILLA</v>
      </c>
      <c r="O240" s="30" t="s">
        <v>512</v>
      </c>
      <c r="P240" s="30" t="s">
        <v>203</v>
      </c>
      <c r="Q240" t="str">
        <f>CONCATENATE(ListaMarcas[[#This Row],[Local]]," - ",ListaMarcas[[#This Row],[Marca]])</f>
        <v>386 - SANTA PARRILLA</v>
      </c>
    </row>
    <row r="241" spans="11:17" x14ac:dyDescent="0.35">
      <c r="K241" s="1" t="str">
        <f t="array" ref="K241">IFERROR(INDEX(ListaMarcas[Concatenado],SMALL(IF(ISNUMBER(SEARCH(Formulario!$D$8,ListaMarcas[Concatenado])),ROW(ListaMarcas[Concatenado])-ROW(ListaMarcas[#Headers])),ROWS($Q$2:Q241))),"")</f>
        <v>402 - LA JAULA DEL ANGEL</v>
      </c>
      <c r="O241" s="30" t="s">
        <v>513</v>
      </c>
      <c r="P241" s="30" t="s">
        <v>514</v>
      </c>
      <c r="Q241" t="str">
        <f>CONCATENATE(ListaMarcas[[#This Row],[Local]]," - ",ListaMarcas[[#This Row],[Marca]])</f>
        <v>402 - LA JAULA DEL ANGEL</v>
      </c>
    </row>
    <row r="242" spans="11:17" x14ac:dyDescent="0.35">
      <c r="K242" s="1" t="str">
        <f t="array" ref="K242">IFERROR(INDEX(ListaMarcas[Concatenado],SMALL(IF(ISNUMBER(SEARCH(Formulario!$D$8,ListaMarcas[Concatenado])),ROW(ListaMarcas[Concatenado])-ROW(ListaMarcas[#Headers])),ROWS($Q$2:Q242))),"")</f>
        <v>D10 - BURGER KING</v>
      </c>
      <c r="O242" s="30" t="s">
        <v>515</v>
      </c>
      <c r="P242" s="30" t="s">
        <v>190</v>
      </c>
      <c r="Q242" t="str">
        <f>CONCATENATE(ListaMarcas[[#This Row],[Local]]," - ",ListaMarcas[[#This Row],[Marca]])</f>
        <v>D10 - BURGER KING</v>
      </c>
    </row>
    <row r="243" spans="11:17" x14ac:dyDescent="0.35">
      <c r="K243" s="1" t="str">
        <f t="array" ref="K243">IFERROR(INDEX(ListaMarcas[Concatenado],SMALL(IF(ISNUMBER(SEARCH(Formulario!$D$8,ListaMarcas[Concatenado])),ROW(ListaMarcas[Concatenado])-ROW(ListaMarcas[#Headers])),ROWS($Q$2:Q243))),"")</f>
        <v>D16 - SUBMARINO EXPRESS</v>
      </c>
      <c r="O243" s="30" t="s">
        <v>516</v>
      </c>
      <c r="P243" s="30" t="s">
        <v>167</v>
      </c>
      <c r="Q243" t="str">
        <f>CONCATENATE(ListaMarcas[[#This Row],[Local]]," - ",ListaMarcas[[#This Row],[Marca]])</f>
        <v>D16 - SUBMARINO EXPRESS</v>
      </c>
    </row>
    <row r="244" spans="11:17" x14ac:dyDescent="0.35">
      <c r="K244" s="1" t="str">
        <f t="array" ref="K244">IFERROR(INDEX(ListaMarcas[Concatenado],SMALL(IF(ISNUMBER(SEARCH(Formulario!$D$8,ListaMarcas[Concatenado])),ROW(ListaMarcas[Concatenado])-ROW(ListaMarcas[#Headers])),ROWS($Q$2:Q244))),"")</f>
        <v>D17 - LOTO DEL SUR</v>
      </c>
      <c r="O244" s="30" t="s">
        <v>517</v>
      </c>
      <c r="P244" s="30" t="s">
        <v>36</v>
      </c>
      <c r="Q244" t="str">
        <f>CONCATENATE(ListaMarcas[[#This Row],[Local]]," - ",ListaMarcas[[#This Row],[Marca]])</f>
        <v>D17 - LOTO DEL SUR</v>
      </c>
    </row>
    <row r="245" spans="11:17" x14ac:dyDescent="0.35">
      <c r="K245" s="1" t="str">
        <f t="array" ref="K245">IFERROR(INDEX(ListaMarcas[Concatenado],SMALL(IF(ISNUMBER(SEARCH(Formulario!$D$8,ListaMarcas[Concatenado])),ROW(ListaMarcas[Concatenado])-ROW(ListaMarcas[#Headers])),ROWS($Q$2:Q245))),"")</f>
        <v>D2 - SUSHI MARKET</v>
      </c>
      <c r="O245" s="30" t="s">
        <v>518</v>
      </c>
      <c r="P245" s="30" t="s">
        <v>154</v>
      </c>
      <c r="Q245" t="str">
        <f>CONCATENATE(ListaMarcas[[#This Row],[Local]]," - ",ListaMarcas[[#This Row],[Marca]])</f>
        <v>D2 - SUSHI MARKET</v>
      </c>
    </row>
    <row r="246" spans="11:17" x14ac:dyDescent="0.35">
      <c r="K246" s="1" t="str">
        <f t="array" ref="K246">IFERROR(INDEX(ListaMarcas[Concatenado],SMALL(IF(ISNUMBER(SEARCH(Formulario!$D$8,ListaMarcas[Concatenado])),ROW(ListaMarcas[Concatenado])-ROW(ListaMarcas[#Headers])),ROWS($Q$2:Q246))),"")</f>
        <v>D3 - NESPRESSO</v>
      </c>
      <c r="O246" s="30" t="s">
        <v>519</v>
      </c>
      <c r="P246" s="30" t="s">
        <v>347</v>
      </c>
      <c r="Q246" t="str">
        <f>CONCATENATE(ListaMarcas[[#This Row],[Local]]," - ",ListaMarcas[[#This Row],[Marca]])</f>
        <v>D3 - NESPRESSO</v>
      </c>
    </row>
    <row r="247" spans="11:17" x14ac:dyDescent="0.35">
      <c r="K247" s="1" t="str">
        <f t="array" ref="K247">IFERROR(INDEX(ListaMarcas[Concatenado],SMALL(IF(ISNUMBER(SEARCH(Formulario!$D$8,ListaMarcas[Concatenado])),ROW(ListaMarcas[Concatenado])-ROW(ListaMarcas[#Headers])),ROWS($Q$2:Q247))),"")</f>
        <v>D4 - HELADOS POPSY</v>
      </c>
      <c r="O247" s="30" t="s">
        <v>520</v>
      </c>
      <c r="P247" s="30" t="s">
        <v>6</v>
      </c>
      <c r="Q247" t="str">
        <f>CONCATENATE(ListaMarcas[[#This Row],[Local]]," - ",ListaMarcas[[#This Row],[Marca]])</f>
        <v>D4 - HELADOS POPSY</v>
      </c>
    </row>
    <row r="248" spans="11:17" x14ac:dyDescent="0.35">
      <c r="K248" s="1" t="str">
        <f t="array" ref="K248">IFERROR(INDEX(ListaMarcas[Concatenado],SMALL(IF(ISNUMBER(SEARCH(Formulario!$D$8,ListaMarcas[Concatenado])),ROW(ListaMarcas[Concatenado])-ROW(ListaMarcas[#Headers])),ROWS($Q$2:Q248))),"")</f>
        <v>D9 - REPOSTERIA  ASTOR</v>
      </c>
      <c r="O248" s="30" t="s">
        <v>521</v>
      </c>
      <c r="P248" s="30" t="s">
        <v>4</v>
      </c>
      <c r="Q248" t="str">
        <f>CONCATENATE(ListaMarcas[[#This Row],[Local]]," - ",ListaMarcas[[#This Row],[Marca]])</f>
        <v>D9 - REPOSTERIA  ASTOR</v>
      </c>
    </row>
    <row r="249" spans="11:17" x14ac:dyDescent="0.35">
      <c r="K249" s="1" t="str">
        <f t="array" ref="K249">IFERROR(INDEX(ListaMarcas[Concatenado],SMALL(IF(ISNUMBER(SEARCH(Formulario!$D$8,ListaMarcas[Concatenado])),ROW(ListaMarcas[Concatenado])-ROW(ListaMarcas[#Headers])),ROWS($Q$2:Q249))),"")</f>
        <v>140 - AMERICANINO</v>
      </c>
      <c r="O249" s="30" t="s">
        <v>522</v>
      </c>
      <c r="P249" s="30" t="s">
        <v>48</v>
      </c>
      <c r="Q249" t="str">
        <f>CONCATENATE(ListaMarcas[[#This Row],[Local]]," - ",ListaMarcas[[#This Row],[Marca]])</f>
        <v>140 - AMERICANINO</v>
      </c>
    </row>
    <row r="250" spans="11:17" x14ac:dyDescent="0.35">
      <c r="K250" s="1" t="str">
        <f t="array" ref="K250">IFERROR(INDEX(ListaMarcas[Concatenado],SMALL(IF(ISNUMBER(SEARCH(Formulario!$D$8,ListaMarcas[Concatenado])),ROW(ListaMarcas[Concatenado])-ROW(ListaMarcas[#Headers])),ROWS($Q$2:Q250))),"")</f>
        <v>117Z - EMPANADAS LA CATEDRAL</v>
      </c>
      <c r="O250" s="30" t="s">
        <v>31</v>
      </c>
      <c r="P250" s="30" t="s">
        <v>32</v>
      </c>
      <c r="Q250" t="str">
        <f>CONCATENATE(ListaMarcas[[#This Row],[Local]]," - ",ListaMarcas[[#This Row],[Marca]])</f>
        <v>117Z - EMPANADAS LA CATEDRAL</v>
      </c>
    </row>
    <row r="251" spans="11:17" x14ac:dyDescent="0.35">
      <c r="K251" s="1" t="str">
        <f t="array" ref="K251">IFERROR(INDEX(ListaMarcas[Concatenado],SMALL(IF(ISNUMBER(SEARCH(Formulario!$D$8,ListaMarcas[Concatenado])),ROW(ListaMarcas[Concatenado])-ROW(ListaMarcas[#Headers])),ROWS($Q$2:Q251))),"")</f>
        <v>162 - PRIMAVERA TIENDA DE DISEÑO</v>
      </c>
      <c r="O251" s="30" t="s">
        <v>523</v>
      </c>
      <c r="P251" s="30" t="s">
        <v>524</v>
      </c>
      <c r="Q251" t="str">
        <f>CONCATENATE(ListaMarcas[[#This Row],[Local]]," - ",ListaMarcas[[#This Row],[Marca]])</f>
        <v>162 - PRIMAVERA TIENDA DE DISEÑO</v>
      </c>
    </row>
    <row r="252" spans="11:17" x14ac:dyDescent="0.35">
      <c r="K252" s="1" t="str">
        <f t="array" ref="K252">IFERROR(INDEX(ListaMarcas[Concatenado],SMALL(IF(ISNUMBER(SEARCH(Formulario!$D$8,ListaMarcas[Concatenado])),ROW(ListaMarcas[Concatenado])-ROW(ListaMarcas[#Headers])),ROWS($Q$2:Q252))),"")</f>
        <v>180D - LA SASTRERIA</v>
      </c>
      <c r="O252" s="30" t="s">
        <v>61</v>
      </c>
      <c r="P252" s="30" t="s">
        <v>525</v>
      </c>
      <c r="Q252" t="str">
        <f>CONCATENATE(ListaMarcas[[#This Row],[Local]]," - ",ListaMarcas[[#This Row],[Marca]])</f>
        <v>180D - LA SASTRERIA</v>
      </c>
    </row>
    <row r="253" spans="11:17" x14ac:dyDescent="0.35">
      <c r="K253" s="1" t="str">
        <f t="array" ref="K253">IFERROR(INDEX(ListaMarcas[Concatenado],SMALL(IF(ISNUMBER(SEARCH(Formulario!$D$8,ListaMarcas[Concatenado])),ROW(ListaMarcas[Concatenado])-ROW(ListaMarcas[#Headers])),ROWS($Q$2:Q253))),"")</f>
        <v>229Z - VITAL PLUS</v>
      </c>
      <c r="O253" s="30" t="s">
        <v>101</v>
      </c>
      <c r="P253" s="30" t="s">
        <v>102</v>
      </c>
      <c r="Q253" t="str">
        <f>CONCATENATE(ListaMarcas[[#This Row],[Local]]," - ",ListaMarcas[[#This Row],[Marca]])</f>
        <v>229Z - VITAL PLUS</v>
      </c>
    </row>
    <row r="254" spans="11:17" x14ac:dyDescent="0.35">
      <c r="K254" s="1" t="str">
        <f t="array" ref="K254">IFERROR(INDEX(ListaMarcas[Concatenado],SMALL(IF(ISNUMBER(SEARCH(Formulario!$D$8,ListaMarcas[Concatenado])),ROW(ListaMarcas[Concatenado])-ROW(ListaMarcas[#Headers])),ROWS($Q$2:Q254))),"")</f>
        <v>237A - WOM</v>
      </c>
      <c r="O254" s="30" t="s">
        <v>225</v>
      </c>
      <c r="P254" s="30" t="s">
        <v>526</v>
      </c>
      <c r="Q254" t="str">
        <f>CONCATENATE(ListaMarcas[[#This Row],[Local]]," - ",ListaMarcas[[#This Row],[Marca]])</f>
        <v>237A - WOM</v>
      </c>
    </row>
    <row r="255" spans="11:17" x14ac:dyDescent="0.35">
      <c r="K255" s="1" t="str">
        <f t="array" ref="K255">IFERROR(INDEX(ListaMarcas[Concatenado],SMALL(IF(ISNUMBER(SEARCH(Formulario!$D$8,ListaMarcas[Concatenado])),ROW(ListaMarcas[Concatenado])-ROW(ListaMarcas[#Headers])),ROWS($Q$2:Q255))),"")</f>
        <v>238Z - AREPAS DE YEI</v>
      </c>
      <c r="O255" s="30" t="s">
        <v>112</v>
      </c>
      <c r="P255" s="30" t="s">
        <v>113</v>
      </c>
      <c r="Q255" t="str">
        <f>CONCATENATE(ListaMarcas[[#This Row],[Local]]," - ",ListaMarcas[[#This Row],[Marca]])</f>
        <v>238Z - AREPAS DE YEI</v>
      </c>
    </row>
    <row r="256" spans="11:17" x14ac:dyDescent="0.35">
      <c r="K256" s="1" t="str">
        <f t="array" ref="K256">IFERROR(INDEX(ListaMarcas[Concatenado],SMALL(IF(ISNUMBER(SEARCH(Formulario!$D$8,ListaMarcas[Concatenado])),ROW(ListaMarcas[Concatenado])-ROW(ListaMarcas[#Headers])),ROWS($Q$2:Q256))),"")</f>
        <v>239A - PLICA</v>
      </c>
      <c r="O256" s="30" t="s">
        <v>115</v>
      </c>
      <c r="P256" s="30" t="s">
        <v>116</v>
      </c>
      <c r="Q256" t="str">
        <f>CONCATENATE(ListaMarcas[[#This Row],[Local]]," - ",ListaMarcas[[#This Row],[Marca]])</f>
        <v>239A - PLICA</v>
      </c>
    </row>
    <row r="257" spans="11:17" x14ac:dyDescent="0.35">
      <c r="K257" s="1" t="str">
        <f t="array" ref="K257">IFERROR(INDEX(ListaMarcas[Concatenado],SMALL(IF(ISNUMBER(SEARCH(Formulario!$D$8,ListaMarcas[Concatenado])),ROW(ListaMarcas[Concatenado])-ROW(ListaMarcas[#Headers])),ROWS($Q$2:Q257))),"")</f>
        <v>258A - BLUEO</v>
      </c>
      <c r="O257" s="30" t="s">
        <v>527</v>
      </c>
      <c r="P257" s="30" t="s">
        <v>528</v>
      </c>
      <c r="Q257" t="str">
        <f>CONCATENATE(ListaMarcas[[#This Row],[Local]]," - ",ListaMarcas[[#This Row],[Marca]])</f>
        <v>258A - BLUEO</v>
      </c>
    </row>
    <row r="258" spans="11:17" x14ac:dyDescent="0.35">
      <c r="K258" s="1" t="str">
        <f t="array" ref="K258">IFERROR(INDEX(ListaMarcas[Concatenado],SMALL(IF(ISNUMBER(SEARCH(Formulario!$D$8,ListaMarcas[Concatenado])),ROW(ListaMarcas[Concatenado])-ROW(ListaMarcas[#Headers])),ROWS($Q$2:Q258))),"")</f>
        <v>261A - MUNDO UNICO</v>
      </c>
      <c r="O258" s="30" t="s">
        <v>130</v>
      </c>
      <c r="P258" s="30" t="s">
        <v>529</v>
      </c>
      <c r="Q258" t="str">
        <f>CONCATENATE(ListaMarcas[[#This Row],[Local]]," - ",ListaMarcas[[#This Row],[Marca]])</f>
        <v>261A - MUNDO UNICO</v>
      </c>
    </row>
    <row r="259" spans="11:17" x14ac:dyDescent="0.35">
      <c r="K259" s="1" t="str">
        <f t="array" ref="K259">IFERROR(INDEX(ListaMarcas[Concatenado],SMALL(IF(ISNUMBER(SEARCH(Formulario!$D$8,ListaMarcas[Concatenado])),ROW(ListaMarcas[Concatenado])-ROW(ListaMarcas[#Headers])),ROWS($Q$2:Q259))),"")</f>
        <v>327A - LA CAUSA</v>
      </c>
      <c r="O259" s="30" t="s">
        <v>152</v>
      </c>
      <c r="P259" s="30" t="s">
        <v>223</v>
      </c>
      <c r="Q259" t="str">
        <f>CONCATENATE(ListaMarcas[[#This Row],[Local]]," - ",ListaMarcas[[#This Row],[Marca]])</f>
        <v>327A - LA CAUSA</v>
      </c>
    </row>
    <row r="260" spans="11:17" x14ac:dyDescent="0.35">
      <c r="K260" s="1" t="str">
        <f t="array" ref="K260">IFERROR(INDEX(ListaMarcas[Concatenado],SMALL(IF(ISNUMBER(SEARCH(Formulario!$D$8,ListaMarcas[Concatenado])),ROW(ListaMarcas[Concatenado])-ROW(ListaMarcas[#Headers])),ROWS($Q$2:Q260))),"")</f>
        <v>328A - SUSHI MARKET</v>
      </c>
      <c r="O260" s="30" t="s">
        <v>153</v>
      </c>
      <c r="P260" s="30" t="s">
        <v>154</v>
      </c>
      <c r="Q260" t="str">
        <f>CONCATENATE(ListaMarcas[[#This Row],[Local]]," - ",ListaMarcas[[#This Row],[Marca]])</f>
        <v>328A - SUSHI MARKET</v>
      </c>
    </row>
    <row r="261" spans="11:17" x14ac:dyDescent="0.35">
      <c r="K261" s="1" t="str">
        <f t="array" ref="K261">IFERROR(INDEX(ListaMarcas[Concatenado],SMALL(IF(ISNUMBER(SEARCH(Formulario!$D$8,ListaMarcas[Concatenado])),ROW(ListaMarcas[Concatenado])-ROW(ListaMarcas[#Headers])),ROWS($Q$2:Q261))),"")</f>
        <v>338B - ONLY</v>
      </c>
      <c r="O261" s="30" t="s">
        <v>162</v>
      </c>
      <c r="P261" s="30" t="s">
        <v>163</v>
      </c>
      <c r="Q261" t="str">
        <f>CONCATENATE(ListaMarcas[[#This Row],[Local]]," - ",ListaMarcas[[#This Row],[Marca]])</f>
        <v>338B - ONLY</v>
      </c>
    </row>
    <row r="262" spans="11:17" x14ac:dyDescent="0.35">
      <c r="K262" s="1" t="str">
        <f t="array" ref="K262">IFERROR(INDEX(ListaMarcas[Concatenado],SMALL(IF(ISNUMBER(SEARCH(Formulario!$D$8,ListaMarcas[Concatenado])),ROW(ListaMarcas[Concatenado])-ROW(ListaMarcas[#Headers])),ROWS($Q$2:Q262))),"")</f>
        <v>339A - QUE CHIMBAE POLLO</v>
      </c>
      <c r="O262" s="30" t="s">
        <v>164</v>
      </c>
      <c r="P262" s="30" t="s">
        <v>165</v>
      </c>
      <c r="Q262" t="str">
        <f>CONCATENATE(ListaMarcas[[#This Row],[Local]]," - ",ListaMarcas[[#This Row],[Marca]])</f>
        <v>339A - QUE CHIMBAE POLLO</v>
      </c>
    </row>
    <row r="263" spans="11:17" x14ac:dyDescent="0.35">
      <c r="K263" s="1" t="str">
        <f t="array" ref="K263">IFERROR(INDEX(ListaMarcas[Concatenado],SMALL(IF(ISNUMBER(SEARCH(Formulario!$D$8,ListaMarcas[Concatenado])),ROW(ListaMarcas[Concatenado])-ROW(ListaMarcas[#Headers])),ROWS($Q$2:Q263))),"")</f>
        <v>339B - SUBMARINO EXPRESS</v>
      </c>
      <c r="O263" s="30" t="s">
        <v>166</v>
      </c>
      <c r="P263" s="30" t="s">
        <v>167</v>
      </c>
      <c r="Q263" t="str">
        <f>CONCATENATE(ListaMarcas[[#This Row],[Local]]," - ",ListaMarcas[[#This Row],[Marca]])</f>
        <v>339B - SUBMARINO EXPRESS</v>
      </c>
    </row>
    <row r="264" spans="11:17" x14ac:dyDescent="0.35">
      <c r="K264" s="1" t="str">
        <f t="array" ref="K264">IFERROR(INDEX(ListaMarcas[Concatenado],SMALL(IF(ISNUMBER(SEARCH(Formulario!$D$8,ListaMarcas[Concatenado])),ROW(ListaMarcas[Concatenado])-ROW(ListaMarcas[#Headers])),ROWS($Q$2:Q264))),"")</f>
        <v>362 - WAJACA</v>
      </c>
      <c r="O264" s="30" t="s">
        <v>530</v>
      </c>
      <c r="P264" s="30" t="s">
        <v>179</v>
      </c>
      <c r="Q264" t="str">
        <f>CONCATENATE(ListaMarcas[[#This Row],[Local]]," - ",ListaMarcas[[#This Row],[Marca]])</f>
        <v>362 - WAJACA</v>
      </c>
    </row>
    <row r="265" spans="11:17" x14ac:dyDescent="0.35">
      <c r="K265" s="1" t="str">
        <f t="array" ref="K265">IFERROR(INDEX(ListaMarcas[Concatenado],SMALL(IF(ISNUMBER(SEARCH(Formulario!$D$8,ListaMarcas[Concatenado])),ROW(ListaMarcas[Concatenado])-ROW(ListaMarcas[#Headers])),ROWS($Q$2:Q265))),"")</f>
        <v>338A - PAELLAS SAN MINGUEL</v>
      </c>
      <c r="O265" s="30" t="s">
        <v>160</v>
      </c>
      <c r="P265" s="30" t="s">
        <v>161</v>
      </c>
      <c r="Q265" t="str">
        <f>CONCATENATE(ListaMarcas[[#This Row],[Local]]," - ",ListaMarcas[[#This Row],[Marca]])</f>
        <v>338A - PAELLAS SAN MINGUEL</v>
      </c>
    </row>
    <row r="266" spans="11:17" x14ac:dyDescent="0.35">
      <c r="K266" s="1" t="str">
        <f t="array" ref="K266">IFERROR(INDEX(ListaMarcas[Concatenado],SMALL(IF(ISNUMBER(SEARCH(Formulario!$D$8,ListaMarcas[Concatenado])),ROW(ListaMarcas[Concatenado])-ROW(ListaMarcas[#Headers])),ROWS($Q$2:Q266))),"")</f>
        <v>115 - CUEROS VELEZ</v>
      </c>
      <c r="O266" s="30" t="s">
        <v>531</v>
      </c>
      <c r="P266" s="30" t="s">
        <v>532</v>
      </c>
      <c r="Q266" t="str">
        <f>CONCATENATE(ListaMarcas[[#This Row],[Local]]," - ",ListaMarcas[[#This Row],[Marca]])</f>
        <v>115 - CUEROS VELEZ</v>
      </c>
    </row>
    <row r="267" spans="11:17" x14ac:dyDescent="0.35">
      <c r="K267" s="1" t="str">
        <f t="array" ref="K267">IFERROR(INDEX(ListaMarcas[Concatenado],SMALL(IF(ISNUMBER(SEARCH(Formulario!$D$8,ListaMarcas[Concatenado])),ROW(ListaMarcas[Concatenado])-ROW(ListaMarcas[#Headers])),ROWS($Q$2:Q267))),"")</f>
        <v>352A - AUTOZEN</v>
      </c>
      <c r="O267" s="30" t="s">
        <v>535</v>
      </c>
      <c r="P267" s="30" t="s">
        <v>551</v>
      </c>
      <c r="Q267" t="str">
        <f>CONCATENATE(ListaMarcas[[#This Row],[Local]]," - ",ListaMarcas[[#This Row],[Marca]])</f>
        <v>352A - AUTOZEN</v>
      </c>
    </row>
    <row r="268" spans="11:17" x14ac:dyDescent="0.35">
      <c r="K268" s="1" t="str">
        <f t="array" ref="K268">IFERROR(INDEX(ListaMarcas[Concatenado],SMALL(IF(ISNUMBER(SEARCH(Formulario!$D$8,ListaMarcas[Concatenado])),ROW(ListaMarcas[Concatenado])-ROW(ListaMarcas[#Headers])),ROWS($Q$2:Q268))),"")</f>
        <v>128 - DECATHLON</v>
      </c>
      <c r="O268" s="30" t="s">
        <v>536</v>
      </c>
      <c r="P268" s="30" t="s">
        <v>552</v>
      </c>
      <c r="Q268" t="str">
        <f>CONCATENATE(ListaMarcas[[#This Row],[Local]]," - ",ListaMarcas[[#This Row],[Marca]])</f>
        <v>128 - DECATHLON</v>
      </c>
    </row>
    <row r="269" spans="11:17" x14ac:dyDescent="0.35">
      <c r="K269" s="1" t="str">
        <f t="array" ref="K269">IFERROR(INDEX(ListaMarcas[Concatenado],SMALL(IF(ISNUMBER(SEARCH(Formulario!$D$8,ListaMarcas[Concatenado])),ROW(ListaMarcas[Concatenado])-ROW(ListaMarcas[#Headers])),ROWS($Q$2:Q269))),"")</f>
        <v>D20 - MANPOWER</v>
      </c>
      <c r="O269" s="30" t="s">
        <v>537</v>
      </c>
      <c r="P269" s="30" t="s">
        <v>553</v>
      </c>
      <c r="Q269" t="str">
        <f>CONCATENATE(ListaMarcas[[#This Row],[Local]]," - ",ListaMarcas[[#This Row],[Marca]])</f>
        <v>D20 - MANPOWER</v>
      </c>
    </row>
    <row r="270" spans="11:17" x14ac:dyDescent="0.35">
      <c r="K270" s="1" t="str">
        <f t="array" ref="K270">IFERROR(INDEX(ListaMarcas[Concatenado],SMALL(IF(ISNUMBER(SEARCH(Formulario!$D$8,ListaMarcas[Concatenado])),ROW(ListaMarcas[Concatenado])-ROW(ListaMarcas[#Headers])),ROWS($Q$2:Q270))),"")</f>
        <v>D21 - BURGER KING</v>
      </c>
      <c r="O270" s="30" t="s">
        <v>538</v>
      </c>
      <c r="P270" s="30" t="s">
        <v>190</v>
      </c>
      <c r="Q270" t="str">
        <f>CONCATENATE(ListaMarcas[[#This Row],[Local]]," - ",ListaMarcas[[#This Row],[Marca]])</f>
        <v>D21 - BURGER KING</v>
      </c>
    </row>
    <row r="271" spans="11:17" x14ac:dyDescent="0.35">
      <c r="K271" s="1" t="str">
        <f t="array" ref="K271">IFERROR(INDEX(ListaMarcas[Concatenado],SMALL(IF(ISNUMBER(SEARCH(Formulario!$D$8,ListaMarcas[Concatenado])),ROW(ListaMarcas[Concatenado])-ROW(ListaMarcas[#Headers])),ROWS($Q$2:Q271))),"")</f>
        <v>D28 - PAT PRIMO</v>
      </c>
      <c r="O271" s="30" t="s">
        <v>539</v>
      </c>
      <c r="P271" s="30" t="s">
        <v>554</v>
      </c>
      <c r="Q271" t="str">
        <f>CONCATENATE(ListaMarcas[[#This Row],[Local]]," - ",ListaMarcas[[#This Row],[Marca]])</f>
        <v>D28 - PAT PRIMO</v>
      </c>
    </row>
    <row r="272" spans="11:17" x14ac:dyDescent="0.35">
      <c r="K272" s="1" t="str">
        <f t="array" ref="K272">IFERROR(INDEX(ListaMarcas[Concatenado],SMALL(IF(ISNUMBER(SEARCH(Formulario!$D$8,ListaMarcas[Concatenado])),ROW(ListaMarcas[Concatenado])-ROW(ListaMarcas[#Headers])),ROWS($Q$2:Q272))),"")</f>
        <v>006 - APRISA LAVADO</v>
      </c>
      <c r="O272" s="30" t="s">
        <v>540</v>
      </c>
      <c r="P272" s="30" t="s">
        <v>555</v>
      </c>
      <c r="Q272" t="str">
        <f>CONCATENATE(ListaMarcas[[#This Row],[Local]]," - ",ListaMarcas[[#This Row],[Marca]])</f>
        <v>006 - APRISA LAVADO</v>
      </c>
    </row>
    <row r="273" spans="11:17" x14ac:dyDescent="0.35">
      <c r="K273" s="1" t="str">
        <f t="array" ref="K273">IFERROR(INDEX(ListaMarcas[Concatenado],SMALL(IF(ISNUMBER(SEARCH(Formulario!$D$8,ListaMarcas[Concatenado])),ROW(ListaMarcas[Concatenado])-ROW(ListaMarcas[#Headers])),ROWS($Q$2:Q273))),"")</f>
        <v>217AZ - MEDIPIEL</v>
      </c>
      <c r="O273" s="30" t="s">
        <v>541</v>
      </c>
      <c r="P273" s="30" t="s">
        <v>53</v>
      </c>
      <c r="Q273" t="str">
        <f>CONCATENATE(ListaMarcas[[#This Row],[Local]]," - ",ListaMarcas[[#This Row],[Marca]])</f>
        <v>217AZ - MEDIPIEL</v>
      </c>
    </row>
    <row r="274" spans="11:17" x14ac:dyDescent="0.35">
      <c r="K274" s="1" t="str">
        <f t="array" ref="K274">IFERROR(INDEX(ListaMarcas[Concatenado],SMALL(IF(ISNUMBER(SEARCH(Formulario!$D$8,ListaMarcas[Concatenado])),ROW(ListaMarcas[Concatenado])-ROW(ListaMarcas[#Headers])),ROWS($Q$2:Q274))),"")</f>
        <v>116 - O BOTICARIO</v>
      </c>
      <c r="O274" s="30" t="s">
        <v>542</v>
      </c>
      <c r="P274" s="30" t="s">
        <v>556</v>
      </c>
      <c r="Q274" t="str">
        <f>CONCATENATE(ListaMarcas[[#This Row],[Local]]," - ",ListaMarcas[[#This Row],[Marca]])</f>
        <v>116 - O BOTICARIO</v>
      </c>
    </row>
    <row r="275" spans="11:17" x14ac:dyDescent="0.35">
      <c r="K275" s="1" t="str">
        <f t="array" ref="K275">IFERROR(INDEX(ListaMarcas[Concatenado],SMALL(IF(ISNUMBER(SEARCH(Formulario!$D$8,ListaMarcas[Concatenado])),ROW(ListaMarcas[Concatenado])-ROW(ListaMarcas[#Headers])),ROWS($Q$2:Q275))),"")</f>
        <v>409 - SOFASA</v>
      </c>
      <c r="O275" s="30" t="s">
        <v>543</v>
      </c>
      <c r="P275" s="30" t="s">
        <v>557</v>
      </c>
      <c r="Q275" t="str">
        <f>CONCATENATE(ListaMarcas[[#This Row],[Local]]," - ",ListaMarcas[[#This Row],[Marca]])</f>
        <v>409 - SOFASA</v>
      </c>
    </row>
    <row r="276" spans="11:17" x14ac:dyDescent="0.35">
      <c r="K276" s="1" t="str">
        <f t="array" ref="K276">IFERROR(INDEX(ListaMarcas[Concatenado],SMALL(IF(ISNUMBER(SEARCH(Formulario!$D$8,ListaMarcas[Concatenado])),ROW(ListaMarcas[Concatenado])-ROW(ListaMarcas[#Headers])),ROWS($Q$2:Q276))),"")</f>
        <v>D30 - MOCHI MOCHI</v>
      </c>
      <c r="O276" s="30" t="s">
        <v>544</v>
      </c>
      <c r="P276" s="30" t="s">
        <v>23</v>
      </c>
      <c r="Q276" t="str">
        <f>CONCATENATE(ListaMarcas[[#This Row],[Local]]," - ",ListaMarcas[[#This Row],[Marca]])</f>
        <v>D30 - MOCHI MOCHI</v>
      </c>
    </row>
    <row r="277" spans="11:17" x14ac:dyDescent="0.35">
      <c r="K277" s="1" t="str">
        <f t="array" ref="K277">IFERROR(INDEX(ListaMarcas[Concatenado],SMALL(IF(ISNUMBER(SEARCH(Formulario!$D$8,ListaMarcas[Concatenado])),ROW(ListaMarcas[Concatenado])-ROW(ListaMarcas[#Headers])),ROWS($Q$2:Q277))),"")</f>
        <v>7 - M3 STORAGE</v>
      </c>
      <c r="O277" s="30" t="s">
        <v>545</v>
      </c>
      <c r="P277" s="30" t="s">
        <v>558</v>
      </c>
      <c r="Q277" t="str">
        <f>CONCATENATE(ListaMarcas[[#This Row],[Local]]," - ",ListaMarcas[[#This Row],[Marca]])</f>
        <v>7 - M3 STORAGE</v>
      </c>
    </row>
    <row r="278" spans="11:17" x14ac:dyDescent="0.35">
      <c r="K278" s="1" t="str">
        <f t="array" ref="K278">IFERROR(INDEX(ListaMarcas[Concatenado],SMALL(IF(ISNUMBER(SEARCH(Formulario!$D$8,ListaMarcas[Concatenado])),ROW(ListaMarcas[Concatenado])-ROW(ListaMarcas[#Headers])),ROWS($Q$2:Q278))),"")</f>
        <v>218B - TENNIS</v>
      </c>
      <c r="O278" s="30" t="s">
        <v>546</v>
      </c>
      <c r="P278" s="30" t="s">
        <v>559</v>
      </c>
      <c r="Q278" t="str">
        <f>CONCATENATE(ListaMarcas[[#This Row],[Local]]," - ",ListaMarcas[[#This Row],[Marca]])</f>
        <v>218B - TENNIS</v>
      </c>
    </row>
    <row r="279" spans="11:17" x14ac:dyDescent="0.35">
      <c r="K279" s="1" t="str">
        <f t="array" ref="K279">IFERROR(INDEX(ListaMarcas[Concatenado],SMALL(IF(ISNUMBER(SEARCH(Formulario!$D$8,ListaMarcas[Concatenado])),ROW(ListaMarcas[Concatenado])-ROW(ListaMarcas[#Headers])),ROWS($Q$2:Q279))),"")</f>
        <v>002Z - DIGITAL LLAVES</v>
      </c>
      <c r="O279" s="30" t="s">
        <v>547</v>
      </c>
      <c r="P279" s="30" t="s">
        <v>560</v>
      </c>
      <c r="Q279" t="str">
        <f>CONCATENATE(ListaMarcas[[#This Row],[Local]]," - ",ListaMarcas[[#This Row],[Marca]])</f>
        <v>002Z - DIGITAL LLAVES</v>
      </c>
    </row>
    <row r="280" spans="11:17" x14ac:dyDescent="0.35">
      <c r="K280" s="1" t="str">
        <f t="array" ref="K280">IFERROR(INDEX(ListaMarcas[Concatenado],SMALL(IF(ISNUMBER(SEARCH(Formulario!$D$8,ListaMarcas[Concatenado])),ROW(ListaMarcas[Concatenado])-ROW(ListaMarcas[#Headers])),ROWS($Q$2:Q280))),"")</f>
        <v>149 - OLFABRAND</v>
      </c>
      <c r="O280" s="30" t="s">
        <v>548</v>
      </c>
      <c r="P280" s="30" t="s">
        <v>561</v>
      </c>
      <c r="Q280" t="str">
        <f>CONCATENATE(ListaMarcas[[#This Row],[Local]]," - ",ListaMarcas[[#This Row],[Marca]])</f>
        <v>149 - OLFABRAND</v>
      </c>
    </row>
    <row r="281" spans="11:17" x14ac:dyDescent="0.35">
      <c r="K281" s="1" t="str">
        <f t="array" ref="K281">IFERROR(INDEX(ListaMarcas[Concatenado],SMALL(IF(ISNUMBER(SEARCH(Formulario!$D$8,ListaMarcas[Concatenado])),ROW(ListaMarcas[Concatenado])-ROW(ListaMarcas[#Headers])),ROWS($Q$2:Q281))),"")</f>
        <v>007 - AUTOS EXITO</v>
      </c>
      <c r="O281" s="30" t="s">
        <v>549</v>
      </c>
      <c r="P281" s="30" t="s">
        <v>562</v>
      </c>
      <c r="Q281" t="str">
        <f>CONCATENATE(ListaMarcas[[#This Row],[Local]]," - ",ListaMarcas[[#This Row],[Marca]])</f>
        <v>007 - AUTOS EXITO</v>
      </c>
    </row>
    <row r="282" spans="11:17" x14ac:dyDescent="0.35">
      <c r="K282" s="1" t="str">
        <f t="array" ref="K282">IFERROR(INDEX(ListaMarcas[Concatenado],SMALL(IF(ISNUMBER(SEARCH(Formulario!$D$8,ListaMarcas[Concatenado])),ROW(ListaMarcas[Concatenado])-ROW(ListaMarcas[#Headers])),ROWS($Q$2:Q282))),"")</f>
        <v>169B - TISSOT</v>
      </c>
      <c r="O282" s="30" t="s">
        <v>550</v>
      </c>
      <c r="P282" s="30" t="s">
        <v>563</v>
      </c>
      <c r="Q282" t="str">
        <f>CONCATENATE(ListaMarcas[[#This Row],[Local]]," - ",ListaMarcas[[#This Row],[Marca]])</f>
        <v>169B - TISSOT</v>
      </c>
    </row>
    <row r="283" spans="11:17" x14ac:dyDescent="0.35">
      <c r="K283" s="1" t="str">
        <f t="array" ref="K283">IFERROR(INDEX(ListaMarcas[Concatenado],SMALL(IF(ISNUMBER(SEARCH(Formulario!$D$8,ListaMarcas[Concatenado])),ROW(ListaMarcas[Concatenado])-ROW(ListaMarcas[#Headers])),ROWS($Q$2:Q283))),"")</f>
        <v/>
      </c>
    </row>
    <row r="284" spans="11:17" x14ac:dyDescent="0.35">
      <c r="K284" s="1" t="str">
        <f t="array" ref="K284">IFERROR(INDEX(ListaMarcas[Concatenado],SMALL(IF(ISNUMBER(SEARCH(Formulario!$D$8,ListaMarcas[Concatenado])),ROW(ListaMarcas[Concatenado])-ROW(ListaMarcas[#Headers])),ROWS($Q$2:Q300))),"")</f>
        <v/>
      </c>
    </row>
    <row r="285" spans="11:17" x14ac:dyDescent="0.35">
      <c r="K285" s="1" t="str">
        <f t="array" ref="K285">IFERROR(INDEX(ListaMarcas[Concatenado],SMALL(IF(ISNUMBER(SEARCH(Formulario!$D$8,ListaMarcas[Concatenado])),ROW(ListaMarcas[Concatenado])-ROW(ListaMarcas[#Headers])),ROWS($Q$2:Q301))),"")</f>
        <v/>
      </c>
    </row>
    <row r="286" spans="11:17" x14ac:dyDescent="0.35">
      <c r="K286" s="1" t="str">
        <f t="array" ref="K286">IFERROR(INDEX(ListaMarcas[Concatenado],SMALL(IF(ISNUMBER(SEARCH(Formulario!$D$8,ListaMarcas[Concatenado])),ROW(ListaMarcas[Concatenado])-ROW(ListaMarcas[#Headers])),ROWS($Q$2:Q302))),"")</f>
        <v/>
      </c>
    </row>
    <row r="287" spans="11:17" x14ac:dyDescent="0.35">
      <c r="K287" s="1" t="str">
        <f t="array" ref="K287">IFERROR(INDEX(ListaMarcas[Concatenado],SMALL(IF(ISNUMBER(SEARCH(Formulario!$D$8,ListaMarcas[Concatenado])),ROW(ListaMarcas[Concatenado])-ROW(ListaMarcas[#Headers])),ROWS($Q$2:Q303))),"")</f>
        <v/>
      </c>
    </row>
    <row r="288" spans="11:17" x14ac:dyDescent="0.35">
      <c r="K288" s="1" t="str">
        <f t="array" ref="K288">IFERROR(INDEX(ListaMarcas[Concatenado],SMALL(IF(ISNUMBER(SEARCH(Formulario!$D$8,ListaMarcas[Concatenado])),ROW(ListaMarcas[Concatenado])-ROW(ListaMarcas[#Headers])),ROWS($Q$2:Q304))),"")</f>
        <v/>
      </c>
    </row>
    <row r="289" spans="11:11" x14ac:dyDescent="0.35">
      <c r="K289" s="1" t="str">
        <f t="array" ref="K289">IFERROR(INDEX(ListaMarcas[Concatenado],SMALL(IF(ISNUMBER(SEARCH(Formulario!$D$8,ListaMarcas[Concatenado])),ROW(ListaMarcas[Concatenado])-ROW(ListaMarcas[#Headers])),ROWS($Q$2:Q305))),"")</f>
        <v/>
      </c>
    </row>
    <row r="290" spans="11:11" x14ac:dyDescent="0.35">
      <c r="K290" s="1" t="str">
        <f t="array" ref="K290">IFERROR(INDEX(ListaMarcas[Concatenado],SMALL(IF(ISNUMBER(SEARCH(Formulario!$D$8,ListaMarcas[Concatenado])),ROW(ListaMarcas[Concatenado])-ROW(ListaMarcas[#Headers])),ROWS($Q$2:Q306))),"")</f>
        <v/>
      </c>
    </row>
    <row r="291" spans="11:11" x14ac:dyDescent="0.35">
      <c r="K291" s="1" t="str">
        <f t="array" ref="K291">IFERROR(INDEX(ListaMarcas[Concatenado],SMALL(IF(ISNUMBER(SEARCH(Formulario!$D$8,ListaMarcas[Concatenado])),ROW(ListaMarcas[Concatenado])-ROW(ListaMarcas[#Headers])),ROWS($Q$2:Q307))),"")</f>
        <v/>
      </c>
    </row>
    <row r="292" spans="11:11" x14ac:dyDescent="0.35">
      <c r="K292" s="1" t="str">
        <f t="array" ref="K292">IFERROR(INDEX(ListaMarcas[Concatenado],SMALL(IF(ISNUMBER(SEARCH(Formulario!$D$8,ListaMarcas[Concatenado])),ROW(ListaMarcas[Concatenado])-ROW(ListaMarcas[#Headers])),ROWS($Q$2:Q308))),"")</f>
        <v/>
      </c>
    </row>
    <row r="293" spans="11:11" x14ac:dyDescent="0.35">
      <c r="K293" s="1" t="str">
        <f t="array" ref="K293">IFERROR(INDEX(ListaMarcas[Concatenado],SMALL(IF(ISNUMBER(SEARCH(Formulario!$D$8,ListaMarcas[Concatenado])),ROW(ListaMarcas[Concatenado])-ROW(ListaMarcas[#Headers])),ROWS($Q$2:Q309))),"")</f>
        <v/>
      </c>
    </row>
    <row r="294" spans="11:11" x14ac:dyDescent="0.35">
      <c r="K294" s="1" t="str">
        <f t="array" ref="K294">IFERROR(INDEX(ListaMarcas[Concatenado],SMALL(IF(ISNUMBER(SEARCH(Formulario!$D$8,ListaMarcas[Concatenado])),ROW(ListaMarcas[Concatenado])-ROW(ListaMarcas[#Headers])),ROWS($Q$2:Q310))),"")</f>
        <v/>
      </c>
    </row>
    <row r="295" spans="11:11" x14ac:dyDescent="0.35">
      <c r="K295" s="1" t="str">
        <f t="array" ref="K295">IFERROR(INDEX(ListaMarcas[Concatenado],SMALL(IF(ISNUMBER(SEARCH(Formulario!$D$8,ListaMarcas[Concatenado])),ROW(ListaMarcas[Concatenado])-ROW(ListaMarcas[#Headers])),ROWS($Q$2:Q311))),"")</f>
        <v/>
      </c>
    </row>
    <row r="296" spans="11:11" x14ac:dyDescent="0.35">
      <c r="K296" s="1" t="str">
        <f t="array" ref="K296">IFERROR(INDEX(ListaMarcas[Concatenado],SMALL(IF(ISNUMBER(SEARCH(Formulario!$D$8,ListaMarcas[Concatenado])),ROW(ListaMarcas[Concatenado])-ROW(ListaMarcas[#Headers])),ROWS($Q$2:Q312))),"")</f>
        <v/>
      </c>
    </row>
    <row r="297" spans="11:11" x14ac:dyDescent="0.35">
      <c r="K297" s="1" t="str">
        <f t="array" ref="K297">IFERROR(INDEX(ListaMarcas[Concatenado],SMALL(IF(ISNUMBER(SEARCH(Formulario!$D$8,ListaMarcas[Concatenado])),ROW(ListaMarcas[Concatenado])-ROW(ListaMarcas[#Headers])),ROWS($Q$2:Q313))),"")</f>
        <v/>
      </c>
    </row>
    <row r="298" spans="11:11" x14ac:dyDescent="0.35">
      <c r="K298" s="1" t="str">
        <f t="array" ref="K298">IFERROR(INDEX(ListaMarcas[Concatenado],SMALL(IF(ISNUMBER(SEARCH(Formulario!$D$8,ListaMarcas[Concatenado])),ROW(ListaMarcas[Concatenado])-ROW(ListaMarcas[#Headers])),ROWS($Q$2:Q314))),"")</f>
        <v/>
      </c>
    </row>
    <row r="299" spans="11:11" x14ac:dyDescent="0.35">
      <c r="K299" s="1" t="str">
        <f t="array" ref="K299">IFERROR(INDEX(ListaMarcas[Concatenado],SMALL(IF(ISNUMBER(SEARCH(Formulario!$D$8,ListaMarcas[Concatenado])),ROW(ListaMarcas[Concatenado])-ROW(ListaMarcas[#Headers])),ROWS($Q$2:Q315))),"")</f>
        <v/>
      </c>
    </row>
    <row r="300" spans="11:11" x14ac:dyDescent="0.35">
      <c r="K300" s="1" t="str">
        <f t="array" ref="K300">IFERROR(INDEX(ListaMarcas[Concatenado],SMALL(IF(ISNUMBER(SEARCH(Formulario!$D$8,ListaMarcas[Concatenado])),ROW(ListaMarcas[Concatenado])-ROW(ListaMarcas[#Headers])),ROWS($Q$2:Q316))),"")</f>
        <v/>
      </c>
    </row>
    <row r="301" spans="11:11" x14ac:dyDescent="0.35">
      <c r="K301" s="1" t="str">
        <f t="array" ref="K301">IFERROR(INDEX(ListaMarcas[Concatenado],SMALL(IF(ISNUMBER(SEARCH(Formulario!$D$8,ListaMarcas[Concatenado])),ROW(ListaMarcas[Concatenado])-ROW(ListaMarcas[#Headers])),ROWS($Q$2:Q317))),"")</f>
        <v/>
      </c>
    </row>
    <row r="302" spans="11:11" x14ac:dyDescent="0.35">
      <c r="K302" s="1" t="str">
        <f t="array" ref="K302">IFERROR(INDEX(ListaMarcas[Concatenado],SMALL(IF(ISNUMBER(SEARCH(Formulario!$D$8,ListaMarcas[Concatenado])),ROW(ListaMarcas[Concatenado])-ROW(ListaMarcas[#Headers])),ROWS($Q$2:Q318))),"")</f>
        <v/>
      </c>
    </row>
    <row r="303" spans="11:11" x14ac:dyDescent="0.35">
      <c r="K303" s="1" t="str">
        <f t="array" ref="K303">IFERROR(INDEX(ListaMarcas[Concatenado],SMALL(IF(ISNUMBER(SEARCH(Formulario!$D$8,ListaMarcas[Concatenado])),ROW(ListaMarcas[Concatenado])-ROW(ListaMarcas[#Headers])),ROWS($Q$2:Q319))),"")</f>
        <v/>
      </c>
    </row>
    <row r="304" spans="11:11" x14ac:dyDescent="0.35">
      <c r="K304" s="1" t="str">
        <f t="array" ref="K304">IFERROR(INDEX(ListaMarcas[Concatenado],SMALL(IF(ISNUMBER(SEARCH(Formulario!$D$8,ListaMarcas[Concatenado])),ROW(ListaMarcas[Concatenado])-ROW(ListaMarcas[#Headers])),ROWS($Q$2:Q320))),"")</f>
        <v/>
      </c>
    </row>
    <row r="305" spans="11:11" x14ac:dyDescent="0.35">
      <c r="K305" s="1" t="str">
        <f t="array" ref="K305">IFERROR(INDEX(ListaMarcas[Concatenado],SMALL(IF(ISNUMBER(SEARCH(Formulario!$D$8,ListaMarcas[Concatenado])),ROW(ListaMarcas[Concatenado])-ROW(ListaMarcas[#Headers])),ROWS($Q$2:Q321))),"")</f>
        <v/>
      </c>
    </row>
    <row r="306" spans="11:11" x14ac:dyDescent="0.35">
      <c r="K306" s="1" t="str">
        <f t="array" ref="K306">IFERROR(INDEX(ListaMarcas[Concatenado],SMALL(IF(ISNUMBER(SEARCH(Formulario!$D$8,ListaMarcas[Concatenado])),ROW(ListaMarcas[Concatenado])-ROW(ListaMarcas[#Headers])),ROWS($Q$2:Q322))),"")</f>
        <v/>
      </c>
    </row>
    <row r="307" spans="11:11" x14ac:dyDescent="0.35">
      <c r="K307" s="1" t="str">
        <f t="array" ref="K307">IFERROR(INDEX(ListaMarcas[Concatenado],SMALL(IF(ISNUMBER(SEARCH(Formulario!$D$8,ListaMarcas[Concatenado])),ROW(ListaMarcas[Concatenado])-ROW(ListaMarcas[#Headers])),ROWS($Q$2:Q323))),"")</f>
        <v/>
      </c>
    </row>
    <row r="308" spans="11:11" x14ac:dyDescent="0.35">
      <c r="K308" s="1" t="str">
        <f t="array" ref="K308">IFERROR(INDEX(ListaMarcas[Concatenado],SMALL(IF(ISNUMBER(SEARCH(Formulario!$D$8,ListaMarcas[Concatenado])),ROW(ListaMarcas[Concatenado])-ROW(ListaMarcas[#Headers])),ROWS($Q$2:Q324))),"")</f>
        <v/>
      </c>
    </row>
    <row r="309" spans="11:11" x14ac:dyDescent="0.35">
      <c r="K309" s="1" t="str">
        <f t="array" ref="K309">IFERROR(INDEX(ListaMarcas[Concatenado],SMALL(IF(ISNUMBER(SEARCH(Formulario!$D$8,ListaMarcas[Concatenado])),ROW(ListaMarcas[Concatenado])-ROW(ListaMarcas[#Headers])),ROWS($Q$2:Q325))),"")</f>
        <v/>
      </c>
    </row>
    <row r="310" spans="11:11" x14ac:dyDescent="0.35">
      <c r="K310" s="1" t="str">
        <f t="array" ref="K310">IFERROR(INDEX(ListaMarcas[Concatenado],SMALL(IF(ISNUMBER(SEARCH(Formulario!$D$8,ListaMarcas[Concatenado])),ROW(ListaMarcas[Concatenado])-ROW(ListaMarcas[#Headers])),ROWS($Q$2:Q326))),"")</f>
        <v/>
      </c>
    </row>
    <row r="311" spans="11:11" x14ac:dyDescent="0.35">
      <c r="K311" s="1" t="str">
        <f t="array" ref="K311">IFERROR(INDEX(ListaMarcas[Concatenado],SMALL(IF(ISNUMBER(SEARCH(Formulario!$D$8,ListaMarcas[Concatenado])),ROW(ListaMarcas[Concatenado])-ROW(ListaMarcas[#Headers])),ROWS($Q$2:Q327))),"")</f>
        <v/>
      </c>
    </row>
    <row r="312" spans="11:11" x14ac:dyDescent="0.35">
      <c r="K312" s="1" t="str">
        <f t="array" ref="K312">IFERROR(INDEX(ListaMarcas[Concatenado],SMALL(IF(ISNUMBER(SEARCH(Formulario!$D$8,ListaMarcas[Concatenado])),ROW(ListaMarcas[Concatenado])-ROW(ListaMarcas[#Headers])),ROWS($Q$2:Q328))),"")</f>
        <v/>
      </c>
    </row>
    <row r="313" spans="11:11" x14ac:dyDescent="0.35">
      <c r="K313" s="1" t="str">
        <f t="array" ref="K313">IFERROR(INDEX(ListaMarcas[Concatenado],SMALL(IF(ISNUMBER(SEARCH(Formulario!$D$8,ListaMarcas[Concatenado])),ROW(ListaMarcas[Concatenado])-ROW(ListaMarcas[#Headers])),ROWS($Q$2:Q329))),"")</f>
        <v/>
      </c>
    </row>
    <row r="314" spans="11:11" x14ac:dyDescent="0.35">
      <c r="K314" s="1" t="str">
        <f t="array" ref="K314">IFERROR(INDEX(ListaMarcas[Concatenado],SMALL(IF(ISNUMBER(SEARCH(Formulario!$D$8,ListaMarcas[Concatenado])),ROW(ListaMarcas[Concatenado])-ROW(ListaMarcas[#Headers])),ROWS($Q$2:Q330))),"")</f>
        <v/>
      </c>
    </row>
    <row r="315" spans="11:11" x14ac:dyDescent="0.35">
      <c r="K315" s="1" t="str">
        <f t="array" ref="K315">IFERROR(INDEX(ListaMarcas[Concatenado],SMALL(IF(ISNUMBER(SEARCH(Formulario!$D$8,ListaMarcas[Concatenado])),ROW(ListaMarcas[Concatenado])-ROW(ListaMarcas[#Headers])),ROWS($Q$2:Q331))),"")</f>
        <v/>
      </c>
    </row>
    <row r="316" spans="11:11" x14ac:dyDescent="0.35">
      <c r="K316" s="1" t="str">
        <f t="array" ref="K316">IFERROR(INDEX(ListaMarcas[Concatenado],SMALL(IF(ISNUMBER(SEARCH(Formulario!$D$8,ListaMarcas[Concatenado])),ROW(ListaMarcas[Concatenado])-ROW(ListaMarcas[#Headers])),ROWS($Q$2:Q332))),"")</f>
        <v/>
      </c>
    </row>
    <row r="317" spans="11:11" x14ac:dyDescent="0.35">
      <c r="K317" s="1" t="str">
        <f t="array" ref="K317">IFERROR(INDEX(ListaMarcas[Concatenado],SMALL(IF(ISNUMBER(SEARCH(Formulario!$D$8,ListaMarcas[Concatenado])),ROW(ListaMarcas[Concatenado])-ROW(ListaMarcas[#Headers])),ROWS($Q$2:Q333))),"")</f>
        <v/>
      </c>
    </row>
    <row r="318" spans="11:11" x14ac:dyDescent="0.35">
      <c r="K318" s="1" t="str">
        <f t="array" ref="K318">IFERROR(INDEX(ListaMarcas[Concatenado],SMALL(IF(ISNUMBER(SEARCH(Formulario!$D$8,ListaMarcas[Concatenado])),ROW(ListaMarcas[Concatenado])-ROW(ListaMarcas[#Headers])),ROWS($Q$2:Q334))),"")</f>
        <v/>
      </c>
    </row>
    <row r="319" spans="11:11" x14ac:dyDescent="0.35">
      <c r="K319" s="1" t="str">
        <f t="array" ref="K319">IFERROR(INDEX(ListaMarcas[Concatenado],SMALL(IF(ISNUMBER(SEARCH(Formulario!$D$8,ListaMarcas[Concatenado])),ROW(ListaMarcas[Concatenado])-ROW(ListaMarcas[#Headers])),ROWS($Q$2:Q335))),"")</f>
        <v/>
      </c>
    </row>
    <row r="320" spans="11:11" x14ac:dyDescent="0.35">
      <c r="K320" s="1" t="str">
        <f t="array" ref="K320">IFERROR(INDEX(ListaMarcas[Concatenado],SMALL(IF(ISNUMBER(SEARCH(Formulario!$D$8,ListaMarcas[Concatenado])),ROW(ListaMarcas[Concatenado])-ROW(ListaMarcas[#Headers])),ROWS($Q$2:Q336))),"")</f>
        <v/>
      </c>
    </row>
    <row r="321" spans="11:11" x14ac:dyDescent="0.35">
      <c r="K321" s="1" t="str">
        <f t="array" ref="K321">IFERROR(INDEX(ListaMarcas[Concatenado],SMALL(IF(ISNUMBER(SEARCH(Formulario!$D$8,ListaMarcas[Concatenado])),ROW(ListaMarcas[Concatenado])-ROW(ListaMarcas[#Headers])),ROWS($Q$2:Q337))),"")</f>
        <v/>
      </c>
    </row>
    <row r="322" spans="11:11" x14ac:dyDescent="0.35">
      <c r="K322" s="1" t="str">
        <f t="array" ref="K322">IFERROR(INDEX(ListaMarcas[Concatenado],SMALL(IF(ISNUMBER(SEARCH(Formulario!$D$8,ListaMarcas[Concatenado])),ROW(ListaMarcas[Concatenado])-ROW(ListaMarcas[#Headers])),ROWS($Q$2:Q338))),"")</f>
        <v/>
      </c>
    </row>
    <row r="323" spans="11:11" x14ac:dyDescent="0.35">
      <c r="K323" s="1" t="str">
        <f t="array" ref="K323">IFERROR(INDEX(ListaMarcas[Concatenado],SMALL(IF(ISNUMBER(SEARCH(Formulario!$D$8,ListaMarcas[Concatenado])),ROW(ListaMarcas[Concatenado])-ROW(ListaMarcas[#Headers])),ROWS($Q$2:Q339))),"")</f>
        <v/>
      </c>
    </row>
    <row r="324" spans="11:11" x14ac:dyDescent="0.35">
      <c r="K324" s="1" t="str">
        <f t="array" ref="K324">IFERROR(INDEX(ListaMarcas[Concatenado],SMALL(IF(ISNUMBER(SEARCH(Formulario!$D$8,ListaMarcas[Concatenado])),ROW(ListaMarcas[Concatenado])-ROW(ListaMarcas[#Headers])),ROWS($Q$2:Q340))),"")</f>
        <v/>
      </c>
    </row>
    <row r="325" spans="11:11" x14ac:dyDescent="0.35">
      <c r="K325" s="1" t="str">
        <f t="array" ref="K325">IFERROR(INDEX(ListaMarcas[Concatenado],SMALL(IF(ISNUMBER(SEARCH(Formulario!$D$8,ListaMarcas[Concatenado])),ROW(ListaMarcas[Concatenado])-ROW(ListaMarcas[#Headers])),ROWS($Q$2:Q341))),"")</f>
        <v/>
      </c>
    </row>
    <row r="326" spans="11:11" x14ac:dyDescent="0.35">
      <c r="K326" s="1" t="str">
        <f t="array" ref="K326">IFERROR(INDEX(ListaMarcas[Concatenado],SMALL(IF(ISNUMBER(SEARCH(Formulario!$D$8,ListaMarcas[Concatenado])),ROW(ListaMarcas[Concatenado])-ROW(ListaMarcas[#Headers])),ROWS($Q$2:Q342))),"")</f>
        <v/>
      </c>
    </row>
    <row r="327" spans="11:11" x14ac:dyDescent="0.35">
      <c r="K327" s="1" t="str">
        <f t="array" ref="K327">IFERROR(INDEX(ListaMarcas[Concatenado],SMALL(IF(ISNUMBER(SEARCH(Formulario!$D$8,ListaMarcas[Concatenado])),ROW(ListaMarcas[Concatenado])-ROW(ListaMarcas[#Headers])),ROWS($Q$2:Q343))),"")</f>
        <v/>
      </c>
    </row>
    <row r="328" spans="11:11" x14ac:dyDescent="0.35">
      <c r="K328" s="1" t="str">
        <f t="array" ref="K328">IFERROR(INDEX(ListaMarcas[Concatenado],SMALL(IF(ISNUMBER(SEARCH(Formulario!$D$8,ListaMarcas[Concatenado])),ROW(ListaMarcas[Concatenado])-ROW(ListaMarcas[#Headers])),ROWS($Q$2:Q344))),"")</f>
        <v/>
      </c>
    </row>
    <row r="329" spans="11:11" x14ac:dyDescent="0.35">
      <c r="K329" s="1" t="str">
        <f t="array" ref="K329">IFERROR(INDEX(ListaMarcas[Concatenado],SMALL(IF(ISNUMBER(SEARCH(Formulario!$D$8,ListaMarcas[Concatenado])),ROW(ListaMarcas[Concatenado])-ROW(ListaMarcas[#Headers])),ROWS($Q$2:Q345))),"")</f>
        <v/>
      </c>
    </row>
    <row r="330" spans="11:11" x14ac:dyDescent="0.35">
      <c r="K330" s="1" t="str">
        <f t="array" ref="K330">IFERROR(INDEX(ListaMarcas[Concatenado],SMALL(IF(ISNUMBER(SEARCH(Formulario!$D$8,ListaMarcas[Concatenado])),ROW(ListaMarcas[Concatenado])-ROW(ListaMarcas[#Headers])),ROWS($Q$2:Q346))),"")</f>
        <v/>
      </c>
    </row>
    <row r="331" spans="11:11" x14ac:dyDescent="0.35">
      <c r="K331" s="1" t="str">
        <f t="array" ref="K331">IFERROR(INDEX(ListaMarcas[Concatenado],SMALL(IF(ISNUMBER(SEARCH(Formulario!$D$8,ListaMarcas[Concatenado])),ROW(ListaMarcas[Concatenado])-ROW(ListaMarcas[#Headers])),ROWS($Q$2:Q347))),"")</f>
        <v/>
      </c>
    </row>
    <row r="332" spans="11:11" x14ac:dyDescent="0.35">
      <c r="K332" s="1" t="str">
        <f t="array" ref="K332">IFERROR(INDEX(ListaMarcas[Concatenado],SMALL(IF(ISNUMBER(SEARCH(Formulario!$D$8,ListaMarcas[Concatenado])),ROW(ListaMarcas[Concatenado])-ROW(ListaMarcas[#Headers])),ROWS($Q$2:Q348))),"")</f>
        <v/>
      </c>
    </row>
    <row r="333" spans="11:11" x14ac:dyDescent="0.35">
      <c r="K333" s="1" t="str">
        <f t="array" ref="K333">IFERROR(INDEX(ListaMarcas[Concatenado],SMALL(IF(ISNUMBER(SEARCH(Formulario!$D$8,ListaMarcas[Concatenado])),ROW(ListaMarcas[Concatenado])-ROW(ListaMarcas[#Headers])),ROWS($Q$2:Q349))),"")</f>
        <v/>
      </c>
    </row>
    <row r="334" spans="11:11" x14ac:dyDescent="0.35">
      <c r="K334" s="1" t="str">
        <f t="array" ref="K334">IFERROR(INDEX(ListaMarcas[Concatenado],SMALL(IF(ISNUMBER(SEARCH(Formulario!$D$8,ListaMarcas[Concatenado])),ROW(ListaMarcas[Concatenado])-ROW(ListaMarcas[#Headers])),ROWS($Q$2:Q350))),"")</f>
        <v/>
      </c>
    </row>
    <row r="335" spans="11:11" x14ac:dyDescent="0.35">
      <c r="K335" s="1" t="str">
        <f t="array" ref="K335">IFERROR(INDEX(ListaMarcas[Concatenado],SMALL(IF(ISNUMBER(SEARCH(Formulario!$D$8,ListaMarcas[Concatenado])),ROW(ListaMarcas[Concatenado])-ROW(ListaMarcas[#Headers])),ROWS($Q$2:Q351))),"")</f>
        <v/>
      </c>
    </row>
    <row r="336" spans="11:11" x14ac:dyDescent="0.35">
      <c r="K336" s="1" t="str">
        <f t="array" ref="K336">IFERROR(INDEX(ListaMarcas[Concatenado],SMALL(IF(ISNUMBER(SEARCH(Formulario!$D$8,ListaMarcas[Concatenado])),ROW(ListaMarcas[Concatenado])-ROW(ListaMarcas[#Headers])),ROWS($Q$2:Q352))),"")</f>
        <v/>
      </c>
    </row>
    <row r="337" spans="11:11" x14ac:dyDescent="0.35">
      <c r="K337" s="1" t="str">
        <f t="array" ref="K337">IFERROR(INDEX(ListaMarcas[Concatenado],SMALL(IF(ISNUMBER(SEARCH(Formulario!$D$8,ListaMarcas[Concatenado])),ROW(ListaMarcas[Concatenado])-ROW(ListaMarcas[#Headers])),ROWS($Q$2:Q353))),"")</f>
        <v/>
      </c>
    </row>
    <row r="338" spans="11:11" x14ac:dyDescent="0.35">
      <c r="K338" s="1" t="str">
        <f t="array" ref="K338">IFERROR(INDEX(ListaMarcas[Concatenado],SMALL(IF(ISNUMBER(SEARCH(Formulario!$D$8,ListaMarcas[Concatenado])),ROW(ListaMarcas[Concatenado])-ROW(ListaMarcas[#Headers])),ROWS($Q$2:Q354))),"")</f>
        <v/>
      </c>
    </row>
    <row r="339" spans="11:11" x14ac:dyDescent="0.35">
      <c r="K339" s="1" t="str">
        <f t="array" ref="K339">IFERROR(INDEX(ListaMarcas[Concatenado],SMALL(IF(ISNUMBER(SEARCH(Formulario!$D$8,ListaMarcas[Concatenado])),ROW(ListaMarcas[Concatenado])-ROW(ListaMarcas[#Headers])),ROWS($Q$2:Q355))),"")</f>
        <v/>
      </c>
    </row>
    <row r="340" spans="11:11" x14ac:dyDescent="0.35">
      <c r="K340" s="1" t="str">
        <f t="array" ref="K340">IFERROR(INDEX(ListaMarcas[Concatenado],SMALL(IF(ISNUMBER(SEARCH(Formulario!$D$8,ListaMarcas[Concatenado])),ROW(ListaMarcas[Concatenado])-ROW(ListaMarcas[#Headers])),ROWS($Q$2:Q356))),"")</f>
        <v/>
      </c>
    </row>
    <row r="341" spans="11:11" x14ac:dyDescent="0.35">
      <c r="K341" s="1" t="str">
        <f t="array" ref="K341">IFERROR(INDEX(ListaMarcas[Concatenado],SMALL(IF(ISNUMBER(SEARCH(Formulario!$D$8,ListaMarcas[Concatenado])),ROW(ListaMarcas[Concatenado])-ROW(ListaMarcas[#Headers])),ROWS($Q$2:Q357))),"")</f>
        <v/>
      </c>
    </row>
    <row r="342" spans="11:11" x14ac:dyDescent="0.35">
      <c r="K342" s="1" t="str">
        <f t="array" ref="K342">IFERROR(INDEX(ListaMarcas[Concatenado],SMALL(IF(ISNUMBER(SEARCH(Formulario!$D$8,ListaMarcas[Concatenado])),ROW(ListaMarcas[Concatenado])-ROW(ListaMarcas[#Headers])),ROWS($Q$2:Q358))),"")</f>
        <v/>
      </c>
    </row>
    <row r="343" spans="11:11" x14ac:dyDescent="0.35">
      <c r="K343" s="1" t="str">
        <f t="array" ref="K343">IFERROR(INDEX(ListaMarcas[Concatenado],SMALL(IF(ISNUMBER(SEARCH(Formulario!$D$8,ListaMarcas[Concatenado])),ROW(ListaMarcas[Concatenado])-ROW(ListaMarcas[#Headers])),ROWS($Q$2:Q359))),"")</f>
        <v/>
      </c>
    </row>
    <row r="344" spans="11:11" x14ac:dyDescent="0.35">
      <c r="K344" s="1" t="str">
        <f t="array" ref="K344">IFERROR(INDEX(ListaMarcas[Concatenado],SMALL(IF(ISNUMBER(SEARCH(Formulario!$D$8,ListaMarcas[Concatenado])),ROW(ListaMarcas[Concatenado])-ROW(ListaMarcas[#Headers])),ROWS($Q$2:Q360))),"")</f>
        <v/>
      </c>
    </row>
    <row r="345" spans="11:11" x14ac:dyDescent="0.35">
      <c r="K345" s="1" t="str">
        <f t="array" ref="K345">IFERROR(INDEX(ListaMarcas[Concatenado],SMALL(IF(ISNUMBER(SEARCH(Formulario!$D$8,ListaMarcas[Concatenado])),ROW(ListaMarcas[Concatenado])-ROW(ListaMarcas[#Headers])),ROWS($Q$2:Q361))),"")</f>
        <v/>
      </c>
    </row>
    <row r="346" spans="11:11" x14ac:dyDescent="0.35">
      <c r="K346" s="1" t="str">
        <f t="array" ref="K346">IFERROR(INDEX(ListaMarcas[Concatenado],SMALL(IF(ISNUMBER(SEARCH(Formulario!$D$8,ListaMarcas[Concatenado])),ROW(ListaMarcas[Concatenado])-ROW(ListaMarcas[#Headers])),ROWS($Q$2:Q362))),"")</f>
        <v/>
      </c>
    </row>
    <row r="347" spans="11:11" x14ac:dyDescent="0.35">
      <c r="K347" s="1" t="str">
        <f t="array" ref="K347">IFERROR(INDEX(ListaMarcas[Concatenado],SMALL(IF(ISNUMBER(SEARCH(Formulario!$D$8,ListaMarcas[Concatenado])),ROW(ListaMarcas[Concatenado])-ROW(ListaMarcas[#Headers])),ROWS($Q$2:Q363))),"")</f>
        <v/>
      </c>
    </row>
    <row r="348" spans="11:11" x14ac:dyDescent="0.35">
      <c r="K348" s="1" t="str">
        <f t="array" ref="K348">IFERROR(INDEX(ListaMarcas[Concatenado],SMALL(IF(ISNUMBER(SEARCH(Formulario!$D$8,ListaMarcas[Concatenado])),ROW(ListaMarcas[Concatenado])-ROW(ListaMarcas[#Headers])),ROWS($Q$2:Q364))),"")</f>
        <v/>
      </c>
    </row>
    <row r="349" spans="11:11" x14ac:dyDescent="0.35">
      <c r="K349" s="1" t="str">
        <f t="array" ref="K349">IFERROR(INDEX(ListaMarcas[Concatenado],SMALL(IF(ISNUMBER(SEARCH(Formulario!$D$8,ListaMarcas[Concatenado])),ROW(ListaMarcas[Concatenado])-ROW(ListaMarcas[#Headers])),ROWS($Q$2:Q365))),"")</f>
        <v/>
      </c>
    </row>
    <row r="350" spans="11:11" x14ac:dyDescent="0.35">
      <c r="K350" s="1" t="str">
        <f t="array" ref="K350">IFERROR(INDEX(ListaMarcas[Concatenado],SMALL(IF(ISNUMBER(SEARCH(Formulario!$D$8,ListaMarcas[Concatenado])),ROW(ListaMarcas[Concatenado])-ROW(ListaMarcas[#Headers])),ROWS($Q$2:Q366))),"")</f>
        <v/>
      </c>
    </row>
    <row r="351" spans="11:11" x14ac:dyDescent="0.35">
      <c r="K351" s="1" t="str">
        <f t="array" ref="K351">IFERROR(INDEX(ListaMarcas[Concatenado],SMALL(IF(ISNUMBER(SEARCH(Formulario!$D$8,ListaMarcas[Concatenado])),ROW(ListaMarcas[Concatenado])-ROW(ListaMarcas[#Headers])),ROWS($Q$2:Q367))),"")</f>
        <v/>
      </c>
    </row>
    <row r="352" spans="11:11" x14ac:dyDescent="0.35">
      <c r="K352" s="1" t="str">
        <f t="array" ref="K352">IFERROR(INDEX(ListaMarcas[Concatenado],SMALL(IF(ISNUMBER(SEARCH(Formulario!$D$8,ListaMarcas[Concatenado])),ROW(ListaMarcas[Concatenado])-ROW(ListaMarcas[#Headers])),ROWS($Q$2:Q368))),"")</f>
        <v/>
      </c>
    </row>
    <row r="353" spans="11:11" x14ac:dyDescent="0.35">
      <c r="K353" s="1" t="str">
        <f t="array" ref="K353">IFERROR(INDEX(ListaMarcas[Concatenado],SMALL(IF(ISNUMBER(SEARCH(Formulario!$D$8,ListaMarcas[Concatenado])),ROW(ListaMarcas[Concatenado])-ROW(ListaMarcas[#Headers])),ROWS($Q$2:Q369))),"")</f>
        <v/>
      </c>
    </row>
    <row r="354" spans="11:11" x14ac:dyDescent="0.35">
      <c r="K354" s="1" t="str">
        <f t="array" ref="K354">IFERROR(INDEX(ListaMarcas[Concatenado],SMALL(IF(ISNUMBER(SEARCH(Formulario!$D$8,ListaMarcas[Concatenado])),ROW(ListaMarcas[Concatenado])-ROW(ListaMarcas[#Headers])),ROWS($Q$2:Q370))),"")</f>
        <v/>
      </c>
    </row>
    <row r="355" spans="11:11" x14ac:dyDescent="0.35">
      <c r="K355" s="1" t="str">
        <f t="array" ref="K355">IFERROR(INDEX(ListaMarcas[Concatenado],SMALL(IF(ISNUMBER(SEARCH(Formulario!$D$8,ListaMarcas[Concatenado])),ROW(ListaMarcas[Concatenado])-ROW(ListaMarcas[#Headers])),ROWS($Q$2:Q371))),"")</f>
        <v/>
      </c>
    </row>
    <row r="356" spans="11:11" x14ac:dyDescent="0.35">
      <c r="K356" s="1" t="str">
        <f t="array" ref="K356">IFERROR(INDEX(ListaMarcas[Concatenado],SMALL(IF(ISNUMBER(SEARCH(Formulario!$D$8,ListaMarcas[Concatenado])),ROW(ListaMarcas[Concatenado])-ROW(ListaMarcas[#Headers])),ROWS($Q$2:Q372))),"")</f>
        <v/>
      </c>
    </row>
    <row r="357" spans="11:11" x14ac:dyDescent="0.35">
      <c r="K357" s="1" t="str">
        <f t="array" ref="K357">IFERROR(INDEX(ListaMarcas[Concatenado],SMALL(IF(ISNUMBER(SEARCH(Formulario!$D$8,ListaMarcas[Concatenado])),ROW(ListaMarcas[Concatenado])-ROW(ListaMarcas[#Headers])),ROWS($Q$2:Q373))),"")</f>
        <v/>
      </c>
    </row>
    <row r="358" spans="11:11" x14ac:dyDescent="0.35">
      <c r="K358" s="1" t="str">
        <f t="array" ref="K358">IFERROR(INDEX(ListaMarcas[Concatenado],SMALL(IF(ISNUMBER(SEARCH(Formulario!$D$8,ListaMarcas[Concatenado])),ROW(ListaMarcas[Concatenado])-ROW(ListaMarcas[#Headers])),ROWS($Q$2:Q374))),"")</f>
        <v/>
      </c>
    </row>
    <row r="359" spans="11:11" x14ac:dyDescent="0.35">
      <c r="K359" s="1" t="str">
        <f t="array" ref="K359">IFERROR(INDEX(ListaMarcas[Concatenado],SMALL(IF(ISNUMBER(SEARCH(Formulario!$D$8,ListaMarcas[Concatenado])),ROW(ListaMarcas[Concatenado])-ROW(ListaMarcas[#Headers])),ROWS($Q$2:Q375))),"")</f>
        <v/>
      </c>
    </row>
    <row r="360" spans="11:11" x14ac:dyDescent="0.35">
      <c r="K360" s="1" t="str">
        <f t="array" ref="K360">IFERROR(INDEX(ListaMarcas[Concatenado],SMALL(IF(ISNUMBER(SEARCH(Formulario!$D$8,ListaMarcas[Concatenado])),ROW(ListaMarcas[Concatenado])-ROW(ListaMarcas[#Headers])),ROWS($Q$2:Q376))),"")</f>
        <v/>
      </c>
    </row>
    <row r="361" spans="11:11" x14ac:dyDescent="0.35">
      <c r="K361" s="1" t="str">
        <f t="array" ref="K361">IFERROR(INDEX(ListaMarcas[Concatenado],SMALL(IF(ISNUMBER(SEARCH(Formulario!$D$8,ListaMarcas[Concatenado])),ROW(ListaMarcas[Concatenado])-ROW(ListaMarcas[#Headers])),ROWS($Q$2:Q377))),"")</f>
        <v/>
      </c>
    </row>
    <row r="362" spans="11:11" x14ac:dyDescent="0.35">
      <c r="K362" s="1" t="str">
        <f t="array" ref="K362">IFERROR(INDEX(ListaMarcas[Concatenado],SMALL(IF(ISNUMBER(SEARCH(Formulario!$D$8,ListaMarcas[Concatenado])),ROW(ListaMarcas[Concatenado])-ROW(ListaMarcas[#Headers])),ROWS($Q$2:Q378))),"")</f>
        <v/>
      </c>
    </row>
    <row r="363" spans="11:11" x14ac:dyDescent="0.35">
      <c r="K363" s="1" t="str">
        <f t="array" ref="K363">IFERROR(INDEX(ListaMarcas[Concatenado],SMALL(IF(ISNUMBER(SEARCH(Formulario!$D$8,ListaMarcas[Concatenado])),ROW(ListaMarcas[Concatenado])-ROW(ListaMarcas[#Headers])),ROWS($Q$2:Q379))),"")</f>
        <v/>
      </c>
    </row>
    <row r="364" spans="11:11" x14ac:dyDescent="0.35">
      <c r="K364" s="1" t="str">
        <f t="array" ref="K364">IFERROR(INDEX(ListaMarcas[Concatenado],SMALL(IF(ISNUMBER(SEARCH(Formulario!$D$8,ListaMarcas[Concatenado])),ROW(ListaMarcas[Concatenado])-ROW(ListaMarcas[#Headers])),ROWS($Q$2:Q380))),"")</f>
        <v/>
      </c>
    </row>
    <row r="365" spans="11:11" x14ac:dyDescent="0.35">
      <c r="K365" s="1" t="str">
        <f t="array" ref="K365">IFERROR(INDEX(ListaMarcas[Concatenado],SMALL(IF(ISNUMBER(SEARCH(Formulario!$D$8,ListaMarcas[Concatenado])),ROW(ListaMarcas[Concatenado])-ROW(ListaMarcas[#Headers])),ROWS($Q$2:Q381))),"")</f>
        <v/>
      </c>
    </row>
    <row r="366" spans="11:11" x14ac:dyDescent="0.35">
      <c r="K366" s="1" t="str">
        <f t="array" ref="K366">IFERROR(INDEX(ListaMarcas[Concatenado],SMALL(IF(ISNUMBER(SEARCH(Formulario!$D$8,ListaMarcas[Concatenado])),ROW(ListaMarcas[Concatenado])-ROW(ListaMarcas[#Headers])),ROWS($Q$2:Q382))),"")</f>
        <v/>
      </c>
    </row>
    <row r="367" spans="11:11" x14ac:dyDescent="0.35">
      <c r="K367" s="1" t="str">
        <f t="array" ref="K367">IFERROR(INDEX(ListaMarcas[Concatenado],SMALL(IF(ISNUMBER(SEARCH(Formulario!$D$8,ListaMarcas[Concatenado])),ROW(ListaMarcas[Concatenado])-ROW(ListaMarcas[#Headers])),ROWS($Q$2:Q383))),"")</f>
        <v/>
      </c>
    </row>
    <row r="368" spans="11:11" x14ac:dyDescent="0.35">
      <c r="K368" s="1" t="str">
        <f t="array" ref="K368">IFERROR(INDEX(ListaMarcas[Concatenado],SMALL(IF(ISNUMBER(SEARCH(Formulario!$D$8,ListaMarcas[Concatenado])),ROW(ListaMarcas[Concatenado])-ROW(ListaMarcas[#Headers])),ROWS($Q$2:Q384))),"")</f>
        <v/>
      </c>
    </row>
    <row r="369" spans="11:11" x14ac:dyDescent="0.35">
      <c r="K369" s="1" t="str">
        <f t="array" ref="K369">IFERROR(INDEX(ListaMarcas[Concatenado],SMALL(IF(ISNUMBER(SEARCH(Formulario!$D$8,ListaMarcas[Concatenado])),ROW(ListaMarcas[Concatenado])-ROW(ListaMarcas[#Headers])),ROWS($Q$2:Q385))),"")</f>
        <v/>
      </c>
    </row>
    <row r="370" spans="11:11" x14ac:dyDescent="0.35">
      <c r="K370" s="1" t="str">
        <f t="array" ref="K370">IFERROR(INDEX(ListaMarcas[Concatenado],SMALL(IF(ISNUMBER(SEARCH(Formulario!$D$8,ListaMarcas[Concatenado])),ROW(ListaMarcas[Concatenado])-ROW(ListaMarcas[#Headers])),ROWS($Q$2:Q386))),"")</f>
        <v/>
      </c>
    </row>
    <row r="371" spans="11:11" x14ac:dyDescent="0.35">
      <c r="K371" s="1" t="str">
        <f t="array" ref="K371">IFERROR(INDEX(ListaMarcas[Concatenado],SMALL(IF(ISNUMBER(SEARCH(Formulario!$D$8,ListaMarcas[Concatenado])),ROW(ListaMarcas[Concatenado])-ROW(ListaMarcas[#Headers])),ROWS($Q$2:Q387))),"")</f>
        <v/>
      </c>
    </row>
    <row r="372" spans="11:11" x14ac:dyDescent="0.35">
      <c r="K372" s="1" t="str">
        <f t="array" ref="K372">IFERROR(INDEX(ListaMarcas[Concatenado],SMALL(IF(ISNUMBER(SEARCH(Formulario!$D$8,ListaMarcas[Concatenado])),ROW(ListaMarcas[Concatenado])-ROW(ListaMarcas[#Headers])),ROWS($Q$2:Q388))),"")</f>
        <v/>
      </c>
    </row>
    <row r="373" spans="11:11" x14ac:dyDescent="0.35">
      <c r="K373" s="1" t="str">
        <f t="array" ref="K373">IFERROR(INDEX(ListaMarcas[Concatenado],SMALL(IF(ISNUMBER(SEARCH(Formulario!$D$8,ListaMarcas[Concatenado])),ROW(ListaMarcas[Concatenado])-ROW(ListaMarcas[#Headers])),ROWS($Q$2:Q389))),"")</f>
        <v/>
      </c>
    </row>
    <row r="374" spans="11:11" x14ac:dyDescent="0.35">
      <c r="K374" s="1" t="str">
        <f t="array" ref="K374">IFERROR(INDEX(ListaMarcas[Concatenado],SMALL(IF(ISNUMBER(SEARCH(Formulario!$D$8,ListaMarcas[Concatenado])),ROW(ListaMarcas[Concatenado])-ROW(ListaMarcas[#Headers])),ROWS($Q$2:Q390))),"")</f>
        <v/>
      </c>
    </row>
    <row r="375" spans="11:11" x14ac:dyDescent="0.35">
      <c r="K375" s="1" t="str">
        <f t="array" ref="K375">IFERROR(INDEX(ListaMarcas[Concatenado],SMALL(IF(ISNUMBER(SEARCH(Formulario!$D$8,ListaMarcas[Concatenado])),ROW(ListaMarcas[Concatenado])-ROW(ListaMarcas[#Headers])),ROWS($Q$2:Q391))),"")</f>
        <v/>
      </c>
    </row>
    <row r="376" spans="11:11" x14ac:dyDescent="0.35">
      <c r="K376" s="1" t="str">
        <f t="array" ref="K376">IFERROR(INDEX(ListaMarcas[Concatenado],SMALL(IF(ISNUMBER(SEARCH(Formulario!$D$8,ListaMarcas[Concatenado])),ROW(ListaMarcas[Concatenado])-ROW(ListaMarcas[#Headers])),ROWS($Q$2:Q392))),"")</f>
        <v/>
      </c>
    </row>
    <row r="377" spans="11:11" x14ac:dyDescent="0.35">
      <c r="K377" s="1" t="str">
        <f t="array" ref="K377">IFERROR(INDEX(ListaMarcas[Concatenado],SMALL(IF(ISNUMBER(SEARCH(Formulario!$D$8,ListaMarcas[Concatenado])),ROW(ListaMarcas[Concatenado])-ROW(ListaMarcas[#Headers])),ROWS($Q$2:Q393))),"")</f>
        <v/>
      </c>
    </row>
    <row r="378" spans="11:11" x14ac:dyDescent="0.35">
      <c r="K378" s="1" t="str">
        <f t="array" ref="K378">IFERROR(INDEX(ListaMarcas[Concatenado],SMALL(IF(ISNUMBER(SEARCH(Formulario!$D$8,ListaMarcas[Concatenado])),ROW(ListaMarcas[Concatenado])-ROW(ListaMarcas[#Headers])),ROWS($Q$2:Q394))),"")</f>
        <v/>
      </c>
    </row>
    <row r="379" spans="11:11" x14ac:dyDescent="0.35">
      <c r="K379" s="1" t="str">
        <f t="array" ref="K379">IFERROR(INDEX(ListaMarcas[Concatenado],SMALL(IF(ISNUMBER(SEARCH(Formulario!$D$8,ListaMarcas[Concatenado])),ROW(ListaMarcas[Concatenado])-ROW(ListaMarcas[#Headers])),ROWS($Q$2:Q395))),"")</f>
        <v/>
      </c>
    </row>
    <row r="380" spans="11:11" x14ac:dyDescent="0.35">
      <c r="K380" s="1" t="str">
        <f t="array" ref="K380">IFERROR(INDEX(ListaMarcas[Concatenado],SMALL(IF(ISNUMBER(SEARCH(Formulario!$D$8,ListaMarcas[Concatenado])),ROW(ListaMarcas[Concatenado])-ROW(ListaMarcas[#Headers])),ROWS($Q$2:Q396))),"")</f>
        <v/>
      </c>
    </row>
    <row r="381" spans="11:11" x14ac:dyDescent="0.35">
      <c r="K381" s="1" t="str">
        <f t="array" ref="K381">IFERROR(INDEX(ListaMarcas[Concatenado],SMALL(IF(ISNUMBER(SEARCH(Formulario!$D$8,ListaMarcas[Concatenado])),ROW(ListaMarcas[Concatenado])-ROW(ListaMarcas[#Headers])),ROWS($Q$2:Q397))),"")</f>
        <v/>
      </c>
    </row>
    <row r="382" spans="11:11" x14ac:dyDescent="0.35">
      <c r="K382" s="1" t="str">
        <f t="array" ref="K382">IFERROR(INDEX(ListaMarcas[Concatenado],SMALL(IF(ISNUMBER(SEARCH(Formulario!$D$8,ListaMarcas[Concatenado])),ROW(ListaMarcas[Concatenado])-ROW(ListaMarcas[#Headers])),ROWS($Q$2:Q398))),"")</f>
        <v/>
      </c>
    </row>
    <row r="383" spans="11:11" x14ac:dyDescent="0.35">
      <c r="K383" s="1" t="str">
        <f t="array" ref="K383">IFERROR(INDEX(ListaMarcas[Concatenado],SMALL(IF(ISNUMBER(SEARCH(Formulario!$D$8,ListaMarcas[Concatenado])),ROW(ListaMarcas[Concatenado])-ROW(ListaMarcas[#Headers])),ROWS($Q$2:Q399))),"")</f>
        <v/>
      </c>
    </row>
    <row r="384" spans="11:11" x14ac:dyDescent="0.35">
      <c r="K384" s="1" t="str">
        <f t="array" ref="K384">IFERROR(INDEX(ListaMarcas[Concatenado],SMALL(IF(ISNUMBER(SEARCH(Formulario!$D$8,ListaMarcas[Concatenado])),ROW(ListaMarcas[Concatenado])-ROW(ListaMarcas[#Headers])),ROWS($Q$2:Q400))),"")</f>
        <v/>
      </c>
    </row>
    <row r="385" spans="11:11" x14ac:dyDescent="0.35">
      <c r="K385" s="1" t="str">
        <f t="array" ref="K385">IFERROR(INDEX(ListaMarcas[Concatenado],SMALL(IF(ISNUMBER(SEARCH(Formulario!$D$8,ListaMarcas[Concatenado])),ROW(ListaMarcas[Concatenado])-ROW(ListaMarcas[#Headers])),ROWS($Q$2:Q401))),"")</f>
        <v/>
      </c>
    </row>
    <row r="386" spans="11:11" x14ac:dyDescent="0.35">
      <c r="K386" s="1" t="str">
        <f t="array" ref="K386">IFERROR(INDEX(ListaMarcas[Concatenado],SMALL(IF(ISNUMBER(SEARCH(Formulario!$D$8,ListaMarcas[Concatenado])),ROW(ListaMarcas[Concatenado])-ROW(ListaMarcas[#Headers])),ROWS($Q$2:Q402))),"")</f>
        <v/>
      </c>
    </row>
    <row r="387" spans="11:11" x14ac:dyDescent="0.35">
      <c r="K387" s="1" t="str">
        <f t="array" ref="K387">IFERROR(INDEX(ListaMarcas[Concatenado],SMALL(IF(ISNUMBER(SEARCH(Formulario!$D$8,ListaMarcas[Concatenado])),ROW(ListaMarcas[Concatenado])-ROW(ListaMarcas[#Headers])),ROWS($Q$2:Q403))),"")</f>
        <v/>
      </c>
    </row>
    <row r="388" spans="11:11" x14ac:dyDescent="0.35">
      <c r="K388" s="1" t="str">
        <f t="array" ref="K388">IFERROR(INDEX(ListaMarcas[Concatenado],SMALL(IF(ISNUMBER(SEARCH(Formulario!$D$8,ListaMarcas[Concatenado])),ROW(ListaMarcas[Concatenado])-ROW(ListaMarcas[#Headers])),ROWS($Q$2:Q404))),"")</f>
        <v/>
      </c>
    </row>
    <row r="389" spans="11:11" x14ac:dyDescent="0.35">
      <c r="K389" s="1" t="str">
        <f t="array" ref="K389">IFERROR(INDEX(ListaMarcas[Concatenado],SMALL(IF(ISNUMBER(SEARCH(Formulario!$D$8,ListaMarcas[Concatenado])),ROW(ListaMarcas[Concatenado])-ROW(ListaMarcas[#Headers])),ROWS($Q$2:Q405))),"")</f>
        <v/>
      </c>
    </row>
    <row r="390" spans="11:11" x14ac:dyDescent="0.35">
      <c r="K390" s="1" t="str">
        <f t="array" ref="K390">IFERROR(INDEX(ListaMarcas[Concatenado],SMALL(IF(ISNUMBER(SEARCH(Formulario!$D$8,ListaMarcas[Concatenado])),ROW(ListaMarcas[Concatenado])-ROW(ListaMarcas[#Headers])),ROWS($Q$2:Q406))),"")</f>
        <v/>
      </c>
    </row>
    <row r="391" spans="11:11" x14ac:dyDescent="0.35">
      <c r="K391" s="1" t="str">
        <f t="array" ref="K391">IFERROR(INDEX(ListaMarcas[Concatenado],SMALL(IF(ISNUMBER(SEARCH(Formulario!$D$8,ListaMarcas[Concatenado])),ROW(ListaMarcas[Concatenado])-ROW(ListaMarcas[#Headers])),ROWS($Q$2:Q407))),"")</f>
        <v/>
      </c>
    </row>
    <row r="392" spans="11:11" x14ac:dyDescent="0.35">
      <c r="K392" s="1" t="str">
        <f t="array" ref="K392">IFERROR(INDEX(ListaMarcas[Concatenado],SMALL(IF(ISNUMBER(SEARCH(Formulario!$D$8,ListaMarcas[Concatenado])),ROW(ListaMarcas[Concatenado])-ROW(ListaMarcas[#Headers])),ROWS($Q$2:Q408))),"")</f>
        <v/>
      </c>
    </row>
    <row r="393" spans="11:11" x14ac:dyDescent="0.35">
      <c r="K393" s="1" t="str">
        <f t="array" ref="K393">IFERROR(INDEX(ListaMarcas[Concatenado],SMALL(IF(ISNUMBER(SEARCH(Formulario!$D$8,ListaMarcas[Concatenado])),ROW(ListaMarcas[Concatenado])-ROW(ListaMarcas[#Headers])),ROWS($Q$2:Q409))),"")</f>
        <v/>
      </c>
    </row>
    <row r="394" spans="11:11" x14ac:dyDescent="0.35">
      <c r="K394" s="1" t="str">
        <f t="array" ref="K394">IFERROR(INDEX(ListaMarcas[Concatenado],SMALL(IF(ISNUMBER(SEARCH(Formulario!$D$8,ListaMarcas[Concatenado])),ROW(ListaMarcas[Concatenado])-ROW(ListaMarcas[#Headers])),ROWS($Q$2:Q410))),"")</f>
        <v/>
      </c>
    </row>
    <row r="395" spans="11:11" x14ac:dyDescent="0.35">
      <c r="K395" s="1" t="str">
        <f t="array" ref="K395">IFERROR(INDEX(ListaMarcas[Concatenado],SMALL(IF(ISNUMBER(SEARCH(Formulario!$D$8,ListaMarcas[Concatenado])),ROW(ListaMarcas[Concatenado])-ROW(ListaMarcas[#Headers])),ROWS($Q$2:Q411))),"")</f>
        <v/>
      </c>
    </row>
    <row r="396" spans="11:11" x14ac:dyDescent="0.35">
      <c r="K396" s="1" t="str">
        <f t="array" ref="K396">IFERROR(INDEX(ListaMarcas[Concatenado],SMALL(IF(ISNUMBER(SEARCH(Formulario!$D$8,ListaMarcas[Concatenado])),ROW(ListaMarcas[Concatenado])-ROW(ListaMarcas[#Headers])),ROWS($Q$2:Q412))),"")</f>
        <v/>
      </c>
    </row>
    <row r="397" spans="11:11" x14ac:dyDescent="0.35">
      <c r="K397" s="1" t="str">
        <f t="array" ref="K397">IFERROR(INDEX(ListaMarcas[Concatenado],SMALL(IF(ISNUMBER(SEARCH(Formulario!$D$8,ListaMarcas[Concatenado])),ROW(ListaMarcas[Concatenado])-ROW(ListaMarcas[#Headers])),ROWS($Q$2:Q413))),"")</f>
        <v/>
      </c>
    </row>
    <row r="398" spans="11:11" x14ac:dyDescent="0.35">
      <c r="K398" s="1" t="str">
        <f t="array" ref="K398">IFERROR(INDEX(ListaMarcas[Concatenado],SMALL(IF(ISNUMBER(SEARCH(Formulario!$D$8,ListaMarcas[Concatenado])),ROW(ListaMarcas[Concatenado])-ROW(ListaMarcas[#Headers])),ROWS($Q$2:Q414))),"")</f>
        <v/>
      </c>
    </row>
    <row r="399" spans="11:11" x14ac:dyDescent="0.35">
      <c r="K399" s="1" t="str">
        <f t="array" ref="K399">IFERROR(INDEX(ListaMarcas[Concatenado],SMALL(IF(ISNUMBER(SEARCH(Formulario!$D$8,ListaMarcas[Concatenado])),ROW(ListaMarcas[Concatenado])-ROW(ListaMarcas[#Headers])),ROWS($Q$2:Q415))),"")</f>
        <v/>
      </c>
    </row>
    <row r="400" spans="11:11" x14ac:dyDescent="0.35">
      <c r="K400" s="1" t="str">
        <f t="array" ref="K400">IFERROR(INDEX(ListaMarcas[Concatenado],SMALL(IF(ISNUMBER(SEARCH(Formulario!$D$8,ListaMarcas[Concatenado])),ROW(ListaMarcas[Concatenado])-ROW(ListaMarcas[#Headers])),ROWS($Q$2:Q416))),"")</f>
        <v/>
      </c>
    </row>
    <row r="401" spans="11:11" x14ac:dyDescent="0.35">
      <c r="K401" s="1" t="str">
        <f t="array" ref="K401">IFERROR(INDEX(ListaMarcas[Concatenado],SMALL(IF(ISNUMBER(SEARCH(Formulario!$D$8,ListaMarcas[Concatenado])),ROW(ListaMarcas[Concatenado])-ROW(ListaMarcas[#Headers])),ROWS($Q$2:Q417))),"")</f>
        <v/>
      </c>
    </row>
    <row r="402" spans="11:11" x14ac:dyDescent="0.35">
      <c r="K402" s="1" t="str">
        <f t="array" ref="K402">IFERROR(INDEX(ListaMarcas[Concatenado],SMALL(IF(ISNUMBER(SEARCH(Formulario!$D$8,ListaMarcas[Concatenado])),ROW(ListaMarcas[Concatenado])-ROW(ListaMarcas[#Headers])),ROWS($Q$2:Q418))),"")</f>
        <v/>
      </c>
    </row>
    <row r="403" spans="11:11" x14ac:dyDescent="0.35">
      <c r="K403" s="1" t="str">
        <f t="array" ref="K403">IFERROR(INDEX(ListaMarcas[Concatenado],SMALL(IF(ISNUMBER(SEARCH(Formulario!$D$8,ListaMarcas[Concatenado])),ROW(ListaMarcas[Concatenado])-ROW(ListaMarcas[#Headers])),ROWS($Q$2:Q419))),"")</f>
        <v/>
      </c>
    </row>
    <row r="404" spans="11:11" x14ac:dyDescent="0.35">
      <c r="K404" s="1" t="str">
        <f t="array" ref="K404">IFERROR(INDEX(ListaMarcas[Concatenado],SMALL(IF(ISNUMBER(SEARCH(Formulario!$D$8,ListaMarcas[Concatenado])),ROW(ListaMarcas[Concatenado])-ROW(ListaMarcas[#Headers])),ROWS($Q$2:Q420))),"")</f>
        <v/>
      </c>
    </row>
    <row r="405" spans="11:11" x14ac:dyDescent="0.35">
      <c r="K405" s="1" t="str">
        <f t="array" ref="K405">IFERROR(INDEX(ListaMarcas[Concatenado],SMALL(IF(ISNUMBER(SEARCH(Formulario!$D$8,ListaMarcas[Concatenado])),ROW(ListaMarcas[Concatenado])-ROW(ListaMarcas[#Headers])),ROWS($Q$2:Q421))),"")</f>
        <v/>
      </c>
    </row>
    <row r="406" spans="11:11" x14ac:dyDescent="0.35">
      <c r="K406" s="1" t="str">
        <f t="array" ref="K406">IFERROR(INDEX(ListaMarcas[Concatenado],SMALL(IF(ISNUMBER(SEARCH(Formulario!$D$8,ListaMarcas[Concatenado])),ROW(ListaMarcas[Concatenado])-ROW(ListaMarcas[#Headers])),ROWS($Q$2:Q422))),"")</f>
        <v/>
      </c>
    </row>
    <row r="407" spans="11:11" x14ac:dyDescent="0.35">
      <c r="K407" s="1" t="str">
        <f t="array" ref="K407">IFERROR(INDEX(ListaMarcas[Concatenado],SMALL(IF(ISNUMBER(SEARCH(Formulario!$D$8,ListaMarcas[Concatenado])),ROW(ListaMarcas[Concatenado])-ROW(ListaMarcas[#Headers])),ROWS($Q$2:Q423))),"")</f>
        <v/>
      </c>
    </row>
    <row r="408" spans="11:11" x14ac:dyDescent="0.35">
      <c r="K408" s="1" t="str">
        <f t="array" ref="K408">IFERROR(INDEX(ListaMarcas[Concatenado],SMALL(IF(ISNUMBER(SEARCH(Formulario!$D$8,ListaMarcas[Concatenado])),ROW(ListaMarcas[Concatenado])-ROW(ListaMarcas[#Headers])),ROWS($Q$2:Q424))),"")</f>
        <v/>
      </c>
    </row>
    <row r="409" spans="11:11" x14ac:dyDescent="0.35">
      <c r="K409" s="1" t="str">
        <f t="array" ref="K409">IFERROR(INDEX(ListaMarcas[Concatenado],SMALL(IF(ISNUMBER(SEARCH(Formulario!$D$8,ListaMarcas[Concatenado])),ROW(ListaMarcas[Concatenado])-ROW(ListaMarcas[#Headers])),ROWS($Q$2:Q425))),"")</f>
        <v/>
      </c>
    </row>
    <row r="410" spans="11:11" x14ac:dyDescent="0.35">
      <c r="K410" s="1" t="str">
        <f t="array" ref="K410">IFERROR(INDEX(ListaMarcas[Concatenado],SMALL(IF(ISNUMBER(SEARCH(Formulario!$D$8,ListaMarcas[Concatenado])),ROW(ListaMarcas[Concatenado])-ROW(ListaMarcas[#Headers])),ROWS($Q$2:Q426))),"")</f>
        <v/>
      </c>
    </row>
    <row r="411" spans="11:11" x14ac:dyDescent="0.35">
      <c r="K411" s="1" t="str">
        <f t="array" ref="K411">IFERROR(INDEX(ListaMarcas[Concatenado],SMALL(IF(ISNUMBER(SEARCH(Formulario!$D$8,ListaMarcas[Concatenado])),ROW(ListaMarcas[Concatenado])-ROW(ListaMarcas[#Headers])),ROWS($Q$2:Q427))),"")</f>
        <v/>
      </c>
    </row>
    <row r="412" spans="11:11" x14ac:dyDescent="0.35">
      <c r="K412" s="1" t="str">
        <f t="array" ref="K412">IFERROR(INDEX(ListaMarcas[Concatenado],SMALL(IF(ISNUMBER(SEARCH(Formulario!$D$8,ListaMarcas[Concatenado])),ROW(ListaMarcas[Concatenado])-ROW(ListaMarcas[#Headers])),ROWS($Q$2:Q428))),"")</f>
        <v/>
      </c>
    </row>
    <row r="413" spans="11:11" x14ac:dyDescent="0.35">
      <c r="K413" s="1" t="str">
        <f t="array" ref="K413">IFERROR(INDEX(ListaMarcas[Concatenado],SMALL(IF(ISNUMBER(SEARCH(Formulario!$D$8,ListaMarcas[Concatenado])),ROW(ListaMarcas[Concatenado])-ROW(ListaMarcas[#Headers])),ROWS($Q$2:Q429))),"")</f>
        <v/>
      </c>
    </row>
    <row r="414" spans="11:11" x14ac:dyDescent="0.35">
      <c r="K414" s="1" t="str">
        <f t="array" ref="K414">IFERROR(INDEX(ListaMarcas[Concatenado],SMALL(IF(ISNUMBER(SEARCH(Formulario!$D$8,ListaMarcas[Concatenado])),ROW(ListaMarcas[Concatenado])-ROW(ListaMarcas[#Headers])),ROWS($Q$2:Q430))),"")</f>
        <v/>
      </c>
    </row>
    <row r="415" spans="11:11" x14ac:dyDescent="0.35">
      <c r="K415" s="1" t="str">
        <f t="array" ref="K415">IFERROR(INDEX(ListaMarcas[Concatenado],SMALL(IF(ISNUMBER(SEARCH(Formulario!$D$8,ListaMarcas[Concatenado])),ROW(ListaMarcas[Concatenado])-ROW(ListaMarcas[#Headers])),ROWS($Q$2:Q431))),"")</f>
        <v/>
      </c>
    </row>
    <row r="416" spans="11:11" x14ac:dyDescent="0.35">
      <c r="K416" s="1" t="str">
        <f t="array" ref="K416">IFERROR(INDEX(ListaMarcas[Concatenado],SMALL(IF(ISNUMBER(SEARCH(Formulario!$D$8,ListaMarcas[Concatenado])),ROW(ListaMarcas[Concatenado])-ROW(ListaMarcas[#Headers])),ROWS($Q$2:Q432))),"")</f>
        <v/>
      </c>
    </row>
    <row r="417" spans="11:11" x14ac:dyDescent="0.35">
      <c r="K417" s="1" t="str">
        <f t="array" ref="K417">IFERROR(INDEX(ListaMarcas[Concatenado],SMALL(IF(ISNUMBER(SEARCH(Formulario!$D$8,ListaMarcas[Concatenado])),ROW(ListaMarcas[Concatenado])-ROW(ListaMarcas[#Headers])),ROWS($Q$2:Q433))),"")</f>
        <v/>
      </c>
    </row>
    <row r="418" spans="11:11" x14ac:dyDescent="0.35">
      <c r="K418" s="1" t="str">
        <f t="array" ref="K418">IFERROR(INDEX(ListaMarcas[Concatenado],SMALL(IF(ISNUMBER(SEARCH(Formulario!$D$8,ListaMarcas[Concatenado])),ROW(ListaMarcas[Concatenado])-ROW(ListaMarcas[#Headers])),ROWS($Q$2:Q434))),"")</f>
        <v/>
      </c>
    </row>
    <row r="419" spans="11:11" x14ac:dyDescent="0.35">
      <c r="K419" s="1" t="str">
        <f t="array" ref="K419">IFERROR(INDEX(ListaMarcas[Concatenado],SMALL(IF(ISNUMBER(SEARCH(Formulario!$D$8,ListaMarcas[Concatenado])),ROW(ListaMarcas[Concatenado])-ROW(ListaMarcas[#Headers])),ROWS($Q$2:Q435))),"")</f>
        <v/>
      </c>
    </row>
    <row r="420" spans="11:11" x14ac:dyDescent="0.35">
      <c r="K420" s="1" t="str">
        <f t="array" ref="K420">IFERROR(INDEX(ListaMarcas[Concatenado],SMALL(IF(ISNUMBER(SEARCH(Formulario!$D$8,ListaMarcas[Concatenado])),ROW(ListaMarcas[Concatenado])-ROW(ListaMarcas[#Headers])),ROWS($Q$2:Q436))),"")</f>
        <v/>
      </c>
    </row>
    <row r="421" spans="11:11" x14ac:dyDescent="0.35">
      <c r="K421" s="1" t="str">
        <f t="array" ref="K421">IFERROR(INDEX(ListaMarcas[Concatenado],SMALL(IF(ISNUMBER(SEARCH(Formulario!$D$8,ListaMarcas[Concatenado])),ROW(ListaMarcas[Concatenado])-ROW(ListaMarcas[#Headers])),ROWS($Q$2:Q437))),"")</f>
        <v/>
      </c>
    </row>
    <row r="422" spans="11:11" x14ac:dyDescent="0.35">
      <c r="K422" s="1" t="str">
        <f t="array" ref="K422">IFERROR(INDEX(ListaMarcas[Concatenado],SMALL(IF(ISNUMBER(SEARCH(Formulario!$D$8,ListaMarcas[Concatenado])),ROW(ListaMarcas[Concatenado])-ROW(ListaMarcas[#Headers])),ROWS($Q$2:Q438))),"")</f>
        <v/>
      </c>
    </row>
    <row r="423" spans="11:11" x14ac:dyDescent="0.35">
      <c r="K423" s="1" t="str">
        <f t="array" ref="K423">IFERROR(INDEX(ListaMarcas[Concatenado],SMALL(IF(ISNUMBER(SEARCH(Formulario!$D$8,ListaMarcas[Concatenado])),ROW(ListaMarcas[Concatenado])-ROW(ListaMarcas[#Headers])),ROWS($Q$2:Q439))),"")</f>
        <v/>
      </c>
    </row>
    <row r="424" spans="11:11" x14ac:dyDescent="0.35">
      <c r="K424" s="1" t="str">
        <f t="array" ref="K424">IFERROR(INDEX(ListaMarcas[Concatenado],SMALL(IF(ISNUMBER(SEARCH(Formulario!$D$8,ListaMarcas[Concatenado])),ROW(ListaMarcas[Concatenado])-ROW(ListaMarcas[#Headers])),ROWS($Q$2:Q440))),"")</f>
        <v/>
      </c>
    </row>
    <row r="425" spans="11:11" x14ac:dyDescent="0.35">
      <c r="K425" s="1" t="str">
        <f t="array" ref="K425">IFERROR(INDEX(ListaMarcas[Concatenado],SMALL(IF(ISNUMBER(SEARCH(Formulario!$D$8,ListaMarcas[Concatenado])),ROW(ListaMarcas[Concatenado])-ROW(ListaMarcas[#Headers])),ROWS($Q$2:Q441))),"")</f>
        <v/>
      </c>
    </row>
    <row r="426" spans="11:11" x14ac:dyDescent="0.35">
      <c r="K426" s="1" t="str">
        <f t="array" ref="K426">IFERROR(INDEX(ListaMarcas[Concatenado],SMALL(IF(ISNUMBER(SEARCH(Formulario!$D$8,ListaMarcas[Concatenado])),ROW(ListaMarcas[Concatenado])-ROW(ListaMarcas[#Headers])),ROWS($Q$2:Q442))),"")</f>
        <v/>
      </c>
    </row>
    <row r="427" spans="11:11" x14ac:dyDescent="0.35">
      <c r="K427" s="1" t="str">
        <f t="array" ref="K427">IFERROR(INDEX(ListaMarcas[Concatenado],SMALL(IF(ISNUMBER(SEARCH(Formulario!$D$8,ListaMarcas[Concatenado])),ROW(ListaMarcas[Concatenado])-ROW(ListaMarcas[#Headers])),ROWS($Q$2:Q443))),"")</f>
        <v/>
      </c>
    </row>
    <row r="428" spans="11:11" x14ac:dyDescent="0.35">
      <c r="K428" s="1" t="str">
        <f t="array" ref="K428">IFERROR(INDEX(ListaMarcas[Concatenado],SMALL(IF(ISNUMBER(SEARCH(Formulario!$D$8,ListaMarcas[Concatenado])),ROW(ListaMarcas[Concatenado])-ROW(ListaMarcas[#Headers])),ROWS($Q$2:Q444))),"")</f>
        <v/>
      </c>
    </row>
    <row r="429" spans="11:11" x14ac:dyDescent="0.35">
      <c r="K429" s="1" t="str">
        <f t="array" ref="K429">IFERROR(INDEX(ListaMarcas[Concatenado],SMALL(IF(ISNUMBER(SEARCH(Formulario!$D$8,ListaMarcas[Concatenado])),ROW(ListaMarcas[Concatenado])-ROW(ListaMarcas[#Headers])),ROWS($Q$2:Q445))),"")</f>
        <v/>
      </c>
    </row>
    <row r="430" spans="11:11" x14ac:dyDescent="0.35">
      <c r="K430" s="1" t="str">
        <f t="array" ref="K430">IFERROR(INDEX(ListaMarcas[Concatenado],SMALL(IF(ISNUMBER(SEARCH(Formulario!$D$8,ListaMarcas[Concatenado])),ROW(ListaMarcas[Concatenado])-ROW(ListaMarcas[#Headers])),ROWS($Q$2:Q446))),"")</f>
        <v/>
      </c>
    </row>
    <row r="431" spans="11:11" x14ac:dyDescent="0.35">
      <c r="K431" s="1" t="str">
        <f t="array" ref="K431">IFERROR(INDEX(ListaMarcas[Concatenado],SMALL(IF(ISNUMBER(SEARCH(Formulario!$D$8,ListaMarcas[Concatenado])),ROW(ListaMarcas[Concatenado])-ROW(ListaMarcas[#Headers])),ROWS($Q$2:Q447))),"")</f>
        <v/>
      </c>
    </row>
    <row r="432" spans="11:11" x14ac:dyDescent="0.35">
      <c r="K432" s="1" t="str">
        <f t="array" ref="K432">IFERROR(INDEX(ListaMarcas[Concatenado],SMALL(IF(ISNUMBER(SEARCH(Formulario!$D$8,ListaMarcas[Concatenado])),ROW(ListaMarcas[Concatenado])-ROW(ListaMarcas[#Headers])),ROWS($Q$2:Q448))),"")</f>
        <v/>
      </c>
    </row>
    <row r="433" spans="11:11" x14ac:dyDescent="0.35">
      <c r="K433" s="1" t="str">
        <f t="array" ref="K433">IFERROR(INDEX(ListaMarcas[Concatenado],SMALL(IF(ISNUMBER(SEARCH(Formulario!$D$8,ListaMarcas[Concatenado])),ROW(ListaMarcas[Concatenado])-ROW(ListaMarcas[#Headers])),ROWS($Q$2:Q449))),"")</f>
        <v/>
      </c>
    </row>
    <row r="434" spans="11:11" x14ac:dyDescent="0.35">
      <c r="K434" s="1" t="str">
        <f t="array" ref="K434">IFERROR(INDEX(ListaMarcas[Concatenado],SMALL(IF(ISNUMBER(SEARCH(Formulario!$D$8,ListaMarcas[Concatenado])),ROW(ListaMarcas[Concatenado])-ROW(ListaMarcas[#Headers])),ROWS($Q$2:Q450))),"")</f>
        <v/>
      </c>
    </row>
    <row r="435" spans="11:11" x14ac:dyDescent="0.35">
      <c r="K435" s="1" t="str">
        <f t="array" ref="K435">IFERROR(INDEX(ListaMarcas[Concatenado],SMALL(IF(ISNUMBER(SEARCH(Formulario!$D$8,ListaMarcas[Concatenado])),ROW(ListaMarcas[Concatenado])-ROW(ListaMarcas[#Headers])),ROWS($Q$2:Q451))),"")</f>
        <v/>
      </c>
    </row>
    <row r="436" spans="11:11" x14ac:dyDescent="0.35">
      <c r="K436" s="1" t="str">
        <f t="array" ref="K436">IFERROR(INDEX(ListaMarcas[Concatenado],SMALL(IF(ISNUMBER(SEARCH(Formulario!$D$8,ListaMarcas[Concatenado])),ROW(ListaMarcas[Concatenado])-ROW(ListaMarcas[#Headers])),ROWS($Q$2:Q452))),"")</f>
        <v/>
      </c>
    </row>
    <row r="437" spans="11:11" x14ac:dyDescent="0.35">
      <c r="K437" s="1" t="str">
        <f t="array" ref="K437">IFERROR(INDEX(ListaMarcas[Concatenado],SMALL(IF(ISNUMBER(SEARCH(Formulario!$D$8,ListaMarcas[Concatenado])),ROW(ListaMarcas[Concatenado])-ROW(ListaMarcas[#Headers])),ROWS($Q$2:Q453))),"")</f>
        <v/>
      </c>
    </row>
    <row r="438" spans="11:11" x14ac:dyDescent="0.35">
      <c r="K438" s="1" t="str">
        <f t="array" ref="K438">IFERROR(INDEX(ListaMarcas[Concatenado],SMALL(IF(ISNUMBER(SEARCH(Formulario!$D$8,ListaMarcas[Concatenado])),ROW(ListaMarcas[Concatenado])-ROW(ListaMarcas[#Headers])),ROWS($Q$2:Q454))),"")</f>
        <v/>
      </c>
    </row>
    <row r="439" spans="11:11" x14ac:dyDescent="0.35">
      <c r="K439" s="1" t="str">
        <f t="array" ref="K439">IFERROR(INDEX(ListaMarcas[Concatenado],SMALL(IF(ISNUMBER(SEARCH(Formulario!$D$8,ListaMarcas[Concatenado])),ROW(ListaMarcas[Concatenado])-ROW(ListaMarcas[#Headers])),ROWS($Q$2:Q455))),"")</f>
        <v/>
      </c>
    </row>
    <row r="440" spans="11:11" x14ac:dyDescent="0.35">
      <c r="K440" s="1" t="str">
        <f t="array" ref="K440">IFERROR(INDEX(ListaMarcas[Concatenado],SMALL(IF(ISNUMBER(SEARCH(Formulario!$D$8,ListaMarcas[Concatenado])),ROW(ListaMarcas[Concatenado])-ROW(ListaMarcas[#Headers])),ROWS($Q$2:Q456))),"")</f>
        <v/>
      </c>
    </row>
    <row r="441" spans="11:11" x14ac:dyDescent="0.35">
      <c r="K441" s="1" t="str">
        <f t="array" ref="K441">IFERROR(INDEX(ListaMarcas[Concatenado],SMALL(IF(ISNUMBER(SEARCH(Formulario!$D$8,ListaMarcas[Concatenado])),ROW(ListaMarcas[Concatenado])-ROW(ListaMarcas[#Headers])),ROWS($Q$2:Q457))),"")</f>
        <v/>
      </c>
    </row>
    <row r="442" spans="11:11" x14ac:dyDescent="0.35">
      <c r="K442" s="1" t="str">
        <f t="array" ref="K442">IFERROR(INDEX(ListaMarcas[Concatenado],SMALL(IF(ISNUMBER(SEARCH(Formulario!$D$8,ListaMarcas[Concatenado])),ROW(ListaMarcas[Concatenado])-ROW(ListaMarcas[#Headers])),ROWS($Q$2:Q458))),"")</f>
        <v/>
      </c>
    </row>
    <row r="443" spans="11:11" x14ac:dyDescent="0.35">
      <c r="K443" s="1" t="str">
        <f t="array" ref="K443">IFERROR(INDEX(ListaMarcas[Concatenado],SMALL(IF(ISNUMBER(SEARCH(Formulario!$D$8,ListaMarcas[Concatenado])),ROW(ListaMarcas[Concatenado])-ROW(ListaMarcas[#Headers])),ROWS($Q$2:Q459))),"")</f>
        <v/>
      </c>
    </row>
    <row r="444" spans="11:11" x14ac:dyDescent="0.35">
      <c r="K444" s="1" t="str">
        <f t="array" ref="K444">IFERROR(INDEX(ListaMarcas[Concatenado],SMALL(IF(ISNUMBER(SEARCH(Formulario!$D$8,ListaMarcas[Concatenado])),ROW(ListaMarcas[Concatenado])-ROW(ListaMarcas[#Headers])),ROWS($Q$2:Q460))),"")</f>
        <v/>
      </c>
    </row>
    <row r="445" spans="11:11" x14ac:dyDescent="0.35">
      <c r="K445" s="1" t="str">
        <f t="array" ref="K445">IFERROR(INDEX(ListaMarcas[Concatenado],SMALL(IF(ISNUMBER(SEARCH(Formulario!$D$8,ListaMarcas[Concatenado])),ROW(ListaMarcas[Concatenado])-ROW(ListaMarcas[#Headers])),ROWS($Q$2:Q461))),"")</f>
        <v/>
      </c>
    </row>
    <row r="446" spans="11:11" x14ac:dyDescent="0.35">
      <c r="K446" s="1" t="str">
        <f t="array" ref="K446">IFERROR(INDEX(ListaMarcas[Concatenado],SMALL(IF(ISNUMBER(SEARCH(Formulario!$D$8,ListaMarcas[Concatenado])),ROW(ListaMarcas[Concatenado])-ROW(ListaMarcas[#Headers])),ROWS($Q$2:Q462))),"")</f>
        <v/>
      </c>
    </row>
    <row r="447" spans="11:11" x14ac:dyDescent="0.35">
      <c r="K447" s="1" t="str">
        <f t="array" ref="K447">IFERROR(INDEX(ListaMarcas[Concatenado],SMALL(IF(ISNUMBER(SEARCH(Formulario!$D$8,ListaMarcas[Concatenado])),ROW(ListaMarcas[Concatenado])-ROW(ListaMarcas[#Headers])),ROWS($Q$2:Q463))),"")</f>
        <v/>
      </c>
    </row>
    <row r="448" spans="11:11" x14ac:dyDescent="0.35">
      <c r="K448" s="1" t="str">
        <f t="array" ref="K448">IFERROR(INDEX(ListaMarcas[Concatenado],SMALL(IF(ISNUMBER(SEARCH(Formulario!$D$8,ListaMarcas[Concatenado])),ROW(ListaMarcas[Concatenado])-ROW(ListaMarcas[#Headers])),ROWS($Q$2:Q464))),"")</f>
        <v/>
      </c>
    </row>
    <row r="449" spans="11:11" x14ac:dyDescent="0.35">
      <c r="K449" s="1" t="str">
        <f t="array" ref="K449">IFERROR(INDEX(ListaMarcas[Concatenado],SMALL(IF(ISNUMBER(SEARCH(Formulario!$D$8,ListaMarcas[Concatenado])),ROW(ListaMarcas[Concatenado])-ROW(ListaMarcas[#Headers])),ROWS($Q$2:Q465))),"")</f>
        <v/>
      </c>
    </row>
    <row r="450" spans="11:11" x14ac:dyDescent="0.35">
      <c r="K450" s="1" t="str">
        <f t="array" ref="K450">IFERROR(INDEX(ListaMarcas[Concatenado],SMALL(IF(ISNUMBER(SEARCH(Formulario!$D$8,ListaMarcas[Concatenado])),ROW(ListaMarcas[Concatenado])-ROW(ListaMarcas[#Headers])),ROWS($Q$2:Q466))),"")</f>
        <v/>
      </c>
    </row>
    <row r="451" spans="11:11" x14ac:dyDescent="0.35">
      <c r="K451" s="1" t="str">
        <f t="array" ref="K451">IFERROR(INDEX(ListaMarcas[Concatenado],SMALL(IF(ISNUMBER(SEARCH(Formulario!$D$8,ListaMarcas[Concatenado])),ROW(ListaMarcas[Concatenado])-ROW(ListaMarcas[#Headers])),ROWS($Q$2:Q467))),"")</f>
        <v/>
      </c>
    </row>
    <row r="452" spans="11:11" x14ac:dyDescent="0.35">
      <c r="K452" s="1" t="str">
        <f t="array" ref="K452">IFERROR(INDEX(ListaMarcas[Concatenado],SMALL(IF(ISNUMBER(SEARCH(Formulario!$D$8,ListaMarcas[Concatenado])),ROW(ListaMarcas[Concatenado])-ROW(ListaMarcas[#Headers])),ROWS($Q$2:Q468))),"")</f>
        <v/>
      </c>
    </row>
    <row r="453" spans="11:11" x14ac:dyDescent="0.35">
      <c r="K453" s="1" t="str">
        <f t="array" ref="K453">IFERROR(INDEX(ListaMarcas[Concatenado],SMALL(IF(ISNUMBER(SEARCH(Formulario!$D$8,ListaMarcas[Concatenado])),ROW(ListaMarcas[Concatenado])-ROW(ListaMarcas[#Headers])),ROWS($Q$2:Q469))),"")</f>
        <v/>
      </c>
    </row>
    <row r="454" spans="11:11" x14ac:dyDescent="0.35">
      <c r="K454" s="1" t="str">
        <f t="array" ref="K454">IFERROR(INDEX(ListaMarcas[Concatenado],SMALL(IF(ISNUMBER(SEARCH(Formulario!$D$8,ListaMarcas[Concatenado])),ROW(ListaMarcas[Concatenado])-ROW(ListaMarcas[#Headers])),ROWS($Q$2:Q470))),"")</f>
        <v/>
      </c>
    </row>
    <row r="455" spans="11:11" x14ac:dyDescent="0.35">
      <c r="K455" s="1" t="str">
        <f t="array" ref="K455">IFERROR(INDEX(ListaMarcas[Concatenado],SMALL(IF(ISNUMBER(SEARCH(Formulario!$D$8,ListaMarcas[Concatenado])),ROW(ListaMarcas[Concatenado])-ROW(ListaMarcas[#Headers])),ROWS($Q$2:Q471))),"")</f>
        <v/>
      </c>
    </row>
    <row r="456" spans="11:11" x14ac:dyDescent="0.35">
      <c r="K456" s="1" t="str">
        <f t="array" ref="K456">IFERROR(INDEX(ListaMarcas[Concatenado],SMALL(IF(ISNUMBER(SEARCH(Formulario!$D$8,ListaMarcas[Concatenado])),ROW(ListaMarcas[Concatenado])-ROW(ListaMarcas[#Headers])),ROWS($Q$2:Q472))),"")</f>
        <v/>
      </c>
    </row>
    <row r="457" spans="11:11" x14ac:dyDescent="0.35">
      <c r="K457" s="1" t="str">
        <f t="array" ref="K457">IFERROR(INDEX(ListaMarcas[Concatenado],SMALL(IF(ISNUMBER(SEARCH(Formulario!$D$8,ListaMarcas[Concatenado])),ROW(ListaMarcas[Concatenado])-ROW(ListaMarcas[#Headers])),ROWS($Q$2:Q473))),"")</f>
        <v/>
      </c>
    </row>
    <row r="458" spans="11:11" x14ac:dyDescent="0.35">
      <c r="K458" s="1" t="str">
        <f t="array" ref="K458">IFERROR(INDEX(ListaMarcas[Concatenado],SMALL(IF(ISNUMBER(SEARCH(Formulario!$D$8,ListaMarcas[Concatenado])),ROW(ListaMarcas[Concatenado])-ROW(ListaMarcas[#Headers])),ROWS($Q$2:Q474))),"")</f>
        <v/>
      </c>
    </row>
    <row r="459" spans="11:11" x14ac:dyDescent="0.35">
      <c r="K459" s="1" t="str">
        <f t="array" ref="K459">IFERROR(INDEX(ListaMarcas[Concatenado],SMALL(IF(ISNUMBER(SEARCH(Formulario!$D$8,ListaMarcas[Concatenado])),ROW(ListaMarcas[Concatenado])-ROW(ListaMarcas[#Headers])),ROWS($Q$2:Q475))),"")</f>
        <v/>
      </c>
    </row>
    <row r="460" spans="11:11" x14ac:dyDescent="0.35">
      <c r="K460" s="1" t="str">
        <f t="array" ref="K460">IFERROR(INDEX(ListaMarcas[Concatenado],SMALL(IF(ISNUMBER(SEARCH(Formulario!$D$8,ListaMarcas[Concatenado])),ROW(ListaMarcas[Concatenado])-ROW(ListaMarcas[#Headers])),ROWS($Q$2:Q476))),"")</f>
        <v/>
      </c>
    </row>
    <row r="461" spans="11:11" x14ac:dyDescent="0.35">
      <c r="K461" s="1" t="str">
        <f t="array" ref="K461">IFERROR(INDEX(ListaMarcas[Concatenado],SMALL(IF(ISNUMBER(SEARCH(Formulario!$D$8,ListaMarcas[Concatenado])),ROW(ListaMarcas[Concatenado])-ROW(ListaMarcas[#Headers])),ROWS($Q$2:Q477))),"")</f>
        <v/>
      </c>
    </row>
    <row r="462" spans="11:11" x14ac:dyDescent="0.35">
      <c r="K462" s="1" t="str">
        <f t="array" ref="K462">IFERROR(INDEX(ListaMarcas[Concatenado],SMALL(IF(ISNUMBER(SEARCH(Formulario!$D$8,ListaMarcas[Concatenado])),ROW(ListaMarcas[Concatenado])-ROW(ListaMarcas[#Headers])),ROWS($Q$2:Q478))),"")</f>
        <v/>
      </c>
    </row>
    <row r="463" spans="11:11" x14ac:dyDescent="0.35">
      <c r="K463" s="1" t="str">
        <f t="array" ref="K463">IFERROR(INDEX(ListaMarcas[Concatenado],SMALL(IF(ISNUMBER(SEARCH(Formulario!$D$8,ListaMarcas[Concatenado])),ROW(ListaMarcas[Concatenado])-ROW(ListaMarcas[#Headers])),ROWS($Q$2:Q479))),"")</f>
        <v/>
      </c>
    </row>
    <row r="464" spans="11:11" x14ac:dyDescent="0.35">
      <c r="K464" s="1" t="str">
        <f t="array" ref="K464">IFERROR(INDEX(ListaMarcas[Concatenado],SMALL(IF(ISNUMBER(SEARCH(Formulario!$D$8,ListaMarcas[Concatenado])),ROW(ListaMarcas[Concatenado])-ROW(ListaMarcas[#Headers])),ROWS($Q$2:Q480))),"")</f>
        <v/>
      </c>
    </row>
    <row r="465" spans="11:11" x14ac:dyDescent="0.35">
      <c r="K465" s="1" t="str">
        <f t="array" ref="K465">IFERROR(INDEX(ListaMarcas[Concatenado],SMALL(IF(ISNUMBER(SEARCH(Formulario!$D$8,ListaMarcas[Concatenado])),ROW(ListaMarcas[Concatenado])-ROW(ListaMarcas[#Headers])),ROWS($Q$2:Q481))),"")</f>
        <v/>
      </c>
    </row>
    <row r="466" spans="11:11" x14ac:dyDescent="0.35">
      <c r="K466" s="1" t="str">
        <f t="array" ref="K466">IFERROR(INDEX(ListaMarcas[Concatenado],SMALL(IF(ISNUMBER(SEARCH(Formulario!$D$8,ListaMarcas[Concatenado])),ROW(ListaMarcas[Concatenado])-ROW(ListaMarcas[#Headers])),ROWS($Q$2:Q482))),"")</f>
        <v/>
      </c>
    </row>
    <row r="467" spans="11:11" x14ac:dyDescent="0.35">
      <c r="K467" s="1" t="str">
        <f t="array" ref="K467">IFERROR(INDEX(ListaMarcas[Concatenado],SMALL(IF(ISNUMBER(SEARCH(Formulario!$D$8,ListaMarcas[Concatenado])),ROW(ListaMarcas[Concatenado])-ROW(ListaMarcas[#Headers])),ROWS($Q$2:Q483))),"")</f>
        <v/>
      </c>
    </row>
    <row r="468" spans="11:11" x14ac:dyDescent="0.35">
      <c r="K468" s="1" t="str">
        <f t="array" ref="K468">IFERROR(INDEX(ListaMarcas[Concatenado],SMALL(IF(ISNUMBER(SEARCH(Formulario!$D$8,ListaMarcas[Concatenado])),ROW(ListaMarcas[Concatenado])-ROW(ListaMarcas[#Headers])),ROWS($Q$2:Q484))),"")</f>
        <v/>
      </c>
    </row>
    <row r="469" spans="11:11" x14ac:dyDescent="0.35">
      <c r="K469" s="1" t="str">
        <f t="array" ref="K469">IFERROR(INDEX(ListaMarcas[Concatenado],SMALL(IF(ISNUMBER(SEARCH(Formulario!$D$8,ListaMarcas[Concatenado])),ROW(ListaMarcas[Concatenado])-ROW(ListaMarcas[#Headers])),ROWS($Q$2:Q485))),"")</f>
        <v/>
      </c>
    </row>
    <row r="470" spans="11:11" x14ac:dyDescent="0.35">
      <c r="K470" s="1" t="str">
        <f t="array" ref="K470">IFERROR(INDEX(ListaMarcas[Concatenado],SMALL(IF(ISNUMBER(SEARCH(Formulario!$D$8,ListaMarcas[Concatenado])),ROW(ListaMarcas[Concatenado])-ROW(ListaMarcas[#Headers])),ROWS($Q$2:Q486))),"")</f>
        <v/>
      </c>
    </row>
    <row r="471" spans="11:11" x14ac:dyDescent="0.35">
      <c r="K471" s="1" t="str">
        <f t="array" ref="K471">IFERROR(INDEX(ListaMarcas[Concatenado],SMALL(IF(ISNUMBER(SEARCH(Formulario!$D$8,ListaMarcas[Concatenado])),ROW(ListaMarcas[Concatenado])-ROW(ListaMarcas[#Headers])),ROWS($Q$2:Q487))),"")</f>
        <v/>
      </c>
    </row>
    <row r="472" spans="11:11" x14ac:dyDescent="0.35">
      <c r="K472" s="1" t="str">
        <f t="array" ref="K472">IFERROR(INDEX(ListaMarcas[Concatenado],SMALL(IF(ISNUMBER(SEARCH(Formulario!$D$8,ListaMarcas[Concatenado])),ROW(ListaMarcas[Concatenado])-ROW(ListaMarcas[#Headers])),ROWS($Q$2:Q488))),"")</f>
        <v/>
      </c>
    </row>
    <row r="473" spans="11:11" x14ac:dyDescent="0.35">
      <c r="K473" s="1" t="str">
        <f t="array" ref="K473">IFERROR(INDEX(ListaMarcas[Concatenado],SMALL(IF(ISNUMBER(SEARCH(Formulario!$D$8,ListaMarcas[Concatenado])),ROW(ListaMarcas[Concatenado])-ROW(ListaMarcas[#Headers])),ROWS($Q$2:Q489))),"")</f>
        <v/>
      </c>
    </row>
    <row r="474" spans="11:11" x14ac:dyDescent="0.35">
      <c r="K474" s="1" t="str">
        <f t="array" ref="K474">IFERROR(INDEX(ListaMarcas[Concatenado],SMALL(IF(ISNUMBER(SEARCH(Formulario!$D$8,ListaMarcas[Concatenado])),ROW(ListaMarcas[Concatenado])-ROW(ListaMarcas[#Headers])),ROWS($Q$2:Q490))),"")</f>
        <v/>
      </c>
    </row>
    <row r="475" spans="11:11" x14ac:dyDescent="0.35">
      <c r="K475" s="1" t="str">
        <f t="array" ref="K475">IFERROR(INDEX(ListaMarcas[Concatenado],SMALL(IF(ISNUMBER(SEARCH(Formulario!$D$8,ListaMarcas[Concatenado])),ROW(ListaMarcas[Concatenado])-ROW(ListaMarcas[#Headers])),ROWS($Q$2:Q491))),"")</f>
        <v/>
      </c>
    </row>
    <row r="476" spans="11:11" x14ac:dyDescent="0.35">
      <c r="K476" s="1" t="str">
        <f t="array" ref="K476">IFERROR(INDEX(ListaMarcas[Concatenado],SMALL(IF(ISNUMBER(SEARCH(Formulario!$D$8,ListaMarcas[Concatenado])),ROW(ListaMarcas[Concatenado])-ROW(ListaMarcas[#Headers])),ROWS($Q$2:Q492))),"")</f>
        <v/>
      </c>
    </row>
    <row r="477" spans="11:11" x14ac:dyDescent="0.35">
      <c r="K477" s="1" t="str">
        <f t="array" ref="K477">IFERROR(INDEX(ListaMarcas[Concatenado],SMALL(IF(ISNUMBER(SEARCH(Formulario!$D$8,ListaMarcas[Concatenado])),ROW(ListaMarcas[Concatenado])-ROW(ListaMarcas[#Headers])),ROWS($Q$2:Q493))),"")</f>
        <v/>
      </c>
    </row>
    <row r="478" spans="11:11" x14ac:dyDescent="0.35">
      <c r="K478" s="1" t="str">
        <f t="array" ref="K478">IFERROR(INDEX(ListaMarcas[Concatenado],SMALL(IF(ISNUMBER(SEARCH(Formulario!$D$8,ListaMarcas[Concatenado])),ROW(ListaMarcas[Concatenado])-ROW(ListaMarcas[#Headers])),ROWS($Q$2:Q494))),"")</f>
        <v/>
      </c>
    </row>
    <row r="479" spans="11:11" x14ac:dyDescent="0.35">
      <c r="K479" s="1" t="str">
        <f t="array" ref="K479">IFERROR(INDEX(ListaMarcas[Concatenado],SMALL(IF(ISNUMBER(SEARCH(Formulario!$D$8,ListaMarcas[Concatenado])),ROW(ListaMarcas[Concatenado])-ROW(ListaMarcas[#Headers])),ROWS($Q$2:Q495))),"")</f>
        <v/>
      </c>
    </row>
    <row r="480" spans="11:11" x14ac:dyDescent="0.35">
      <c r="K480" s="1" t="str">
        <f t="array" ref="K480">IFERROR(INDEX(ListaMarcas[Concatenado],SMALL(IF(ISNUMBER(SEARCH(Formulario!$D$8,ListaMarcas[Concatenado])),ROW(ListaMarcas[Concatenado])-ROW(ListaMarcas[#Headers])),ROWS($Q$2:Q496))),"")</f>
        <v/>
      </c>
    </row>
    <row r="481" spans="11:11" x14ac:dyDescent="0.35">
      <c r="K481" s="1" t="str">
        <f t="array" ref="K481">IFERROR(INDEX(ListaMarcas[Concatenado],SMALL(IF(ISNUMBER(SEARCH(Formulario!$D$8,ListaMarcas[Concatenado])),ROW(ListaMarcas[Concatenado])-ROW(ListaMarcas[#Headers])),ROWS($Q$2:Q497))),"")</f>
        <v/>
      </c>
    </row>
    <row r="482" spans="11:11" x14ac:dyDescent="0.35">
      <c r="K482" s="1" t="str">
        <f t="array" ref="K482">IFERROR(INDEX(ListaMarcas[Concatenado],SMALL(IF(ISNUMBER(SEARCH(Formulario!$D$8,ListaMarcas[Concatenado])),ROW(ListaMarcas[Concatenado])-ROW(ListaMarcas[#Headers])),ROWS($Q$2:Q498))),"")</f>
        <v/>
      </c>
    </row>
    <row r="483" spans="11:11" x14ac:dyDescent="0.35">
      <c r="K483" s="1" t="str">
        <f t="array" ref="K483">IFERROR(INDEX(ListaMarcas[Concatenado],SMALL(IF(ISNUMBER(SEARCH(Formulario!$D$8,ListaMarcas[Concatenado])),ROW(ListaMarcas[Concatenado])-ROW(ListaMarcas[#Headers])),ROWS($Q$2:Q499))),"")</f>
        <v/>
      </c>
    </row>
    <row r="484" spans="11:11" x14ac:dyDescent="0.35">
      <c r="K484" s="1" t="str">
        <f t="array" ref="K484">IFERROR(INDEX(ListaMarcas[Concatenado],SMALL(IF(ISNUMBER(SEARCH(Formulario!$D$8,ListaMarcas[Concatenado])),ROW(ListaMarcas[Concatenado])-ROW(ListaMarcas[#Headers])),ROWS($Q$2:Q500))),"")</f>
        <v/>
      </c>
    </row>
    <row r="485" spans="11:11" x14ac:dyDescent="0.35">
      <c r="K485" s="1" t="str">
        <f t="array" ref="K485">IFERROR(INDEX(ListaMarcas[Concatenado],SMALL(IF(ISNUMBER(SEARCH(Formulario!$D$8,ListaMarcas[Concatenado])),ROW(ListaMarcas[Concatenado])-ROW(ListaMarcas[#Headers])),ROWS($Q$2:Q501))),"")</f>
        <v/>
      </c>
    </row>
    <row r="486" spans="11:11" x14ac:dyDescent="0.35">
      <c r="K486" s="1" t="str">
        <f t="array" ref="K486">IFERROR(INDEX(ListaMarcas[Concatenado],SMALL(IF(ISNUMBER(SEARCH(Formulario!$D$8,ListaMarcas[Concatenado])),ROW(ListaMarcas[Concatenado])-ROW(ListaMarcas[#Headers])),ROWS($Q$2:Q502))),"")</f>
        <v/>
      </c>
    </row>
    <row r="487" spans="11:11" x14ac:dyDescent="0.35">
      <c r="K487" s="1" t="str">
        <f t="array" ref="K487">IFERROR(INDEX(ListaMarcas[Concatenado],SMALL(IF(ISNUMBER(SEARCH(Formulario!$D$8,ListaMarcas[Concatenado])),ROW(ListaMarcas[Concatenado])-ROW(ListaMarcas[#Headers])),ROWS($Q$2:Q503))),"")</f>
        <v/>
      </c>
    </row>
    <row r="488" spans="11:11" x14ac:dyDescent="0.35">
      <c r="K488" s="1" t="str">
        <f t="array" ref="K488">IFERROR(INDEX(ListaMarcas[Concatenado],SMALL(IF(ISNUMBER(SEARCH(Formulario!$D$8,ListaMarcas[Concatenado])),ROW(ListaMarcas[Concatenado])-ROW(ListaMarcas[#Headers])),ROWS($Q$2:Q504))),"")</f>
        <v/>
      </c>
    </row>
    <row r="489" spans="11:11" x14ac:dyDescent="0.35">
      <c r="K489" s="1" t="str">
        <f t="array" ref="K489">IFERROR(INDEX(ListaMarcas[Concatenado],SMALL(IF(ISNUMBER(SEARCH(Formulario!$D$8,ListaMarcas[Concatenado])),ROW(ListaMarcas[Concatenado])-ROW(ListaMarcas[#Headers])),ROWS($Q$2:Q505))),"")</f>
        <v/>
      </c>
    </row>
    <row r="490" spans="11:11" x14ac:dyDescent="0.35">
      <c r="K490" s="1" t="str">
        <f t="array" ref="K490">IFERROR(INDEX(ListaMarcas[Concatenado],SMALL(IF(ISNUMBER(SEARCH(Formulario!$D$8,ListaMarcas[Concatenado])),ROW(ListaMarcas[Concatenado])-ROW(ListaMarcas[#Headers])),ROWS($Q$2:Q506))),"")</f>
        <v/>
      </c>
    </row>
    <row r="491" spans="11:11" x14ac:dyDescent="0.35">
      <c r="K491" s="1" t="str">
        <f t="array" ref="K491">IFERROR(INDEX(ListaMarcas[Concatenado],SMALL(IF(ISNUMBER(SEARCH(Formulario!$D$8,ListaMarcas[Concatenado])),ROW(ListaMarcas[Concatenado])-ROW(ListaMarcas[#Headers])),ROWS($Q$2:Q507))),"")</f>
        <v/>
      </c>
    </row>
    <row r="492" spans="11:11" x14ac:dyDescent="0.35">
      <c r="K492" s="1" t="str">
        <f t="array" ref="K492">IFERROR(INDEX(ListaMarcas[Concatenado],SMALL(IF(ISNUMBER(SEARCH(Formulario!$D$8,ListaMarcas[Concatenado])),ROW(ListaMarcas[Concatenado])-ROW(ListaMarcas[#Headers])),ROWS($Q$2:Q508))),"")</f>
        <v/>
      </c>
    </row>
    <row r="493" spans="11:11" x14ac:dyDescent="0.35">
      <c r="K493" s="1" t="str">
        <f t="array" ref="K493">IFERROR(INDEX(ListaMarcas[Concatenado],SMALL(IF(ISNUMBER(SEARCH(Formulario!$D$8,ListaMarcas[Concatenado])),ROW(ListaMarcas[Concatenado])-ROW(ListaMarcas[#Headers])),ROWS($Q$2:Q509))),"")</f>
        <v/>
      </c>
    </row>
    <row r="494" spans="11:11" x14ac:dyDescent="0.35">
      <c r="K494" s="1" t="str">
        <f t="array" ref="K494">IFERROR(INDEX(ListaMarcas[Concatenado],SMALL(IF(ISNUMBER(SEARCH(Formulario!$D$8,ListaMarcas[Concatenado])),ROW(ListaMarcas[Concatenado])-ROW(ListaMarcas[#Headers])),ROWS($Q$2:Q510))),"")</f>
        <v/>
      </c>
    </row>
    <row r="495" spans="11:11" x14ac:dyDescent="0.35">
      <c r="K495" s="1" t="str">
        <f t="array" ref="K495">IFERROR(INDEX(ListaMarcas[Concatenado],SMALL(IF(ISNUMBER(SEARCH(Formulario!$D$8,ListaMarcas[Concatenado])),ROW(ListaMarcas[Concatenado])-ROW(ListaMarcas[#Headers])),ROWS($Q$2:Q511))),"")</f>
        <v/>
      </c>
    </row>
    <row r="496" spans="11:11" x14ac:dyDescent="0.35">
      <c r="K496" s="1" t="str">
        <f t="array" ref="K496">IFERROR(INDEX(ListaMarcas[Concatenado],SMALL(IF(ISNUMBER(SEARCH(Formulario!$D$8,ListaMarcas[Concatenado])),ROW(ListaMarcas[Concatenado])-ROW(ListaMarcas[#Headers])),ROWS($Q$2:Q512))),"")</f>
        <v/>
      </c>
    </row>
    <row r="497" spans="11:11" x14ac:dyDescent="0.35">
      <c r="K497" s="1" t="str">
        <f t="array" ref="K497">IFERROR(INDEX(ListaMarcas[Concatenado],SMALL(IF(ISNUMBER(SEARCH(Formulario!$D$8,ListaMarcas[Concatenado])),ROW(ListaMarcas[Concatenado])-ROW(ListaMarcas[#Headers])),ROWS($Q$2:Q513))),"")</f>
        <v/>
      </c>
    </row>
    <row r="498" spans="11:11" x14ac:dyDescent="0.35">
      <c r="K498" s="1" t="str">
        <f t="array" ref="K498">IFERROR(INDEX(ListaMarcas[Concatenado],SMALL(IF(ISNUMBER(SEARCH(Formulario!$D$8,ListaMarcas[Concatenado])),ROW(ListaMarcas[Concatenado])-ROW(ListaMarcas[#Headers])),ROWS($Q$2:Q514))),"")</f>
        <v/>
      </c>
    </row>
    <row r="499" spans="11:11" x14ac:dyDescent="0.35">
      <c r="K499" s="1" t="str">
        <f t="array" ref="K499">IFERROR(INDEX(ListaMarcas[Concatenado],SMALL(IF(ISNUMBER(SEARCH(Formulario!$D$8,ListaMarcas[Concatenado])),ROW(ListaMarcas[Concatenado])-ROW(ListaMarcas[#Headers])),ROWS($Q$2:Q515))),"")</f>
        <v/>
      </c>
    </row>
    <row r="500" spans="11:11" x14ac:dyDescent="0.35">
      <c r="K500" s="1" t="str">
        <f t="array" ref="K500">IFERROR(INDEX(ListaMarcas[Concatenado],SMALL(IF(ISNUMBER(SEARCH(Formulario!$D$8,ListaMarcas[Concatenado])),ROW(ListaMarcas[Concatenado])-ROW(ListaMarcas[#Headers])),ROWS($Q$2:Q516))),"")</f>
        <v/>
      </c>
    </row>
  </sheetData>
  <dataValidations disablePrompts="1" count="1">
    <dataValidation type="list" allowBlank="1" showInputMessage="1" sqref="C6" xr:uid="{00000000-0002-0000-0100-000000000000}">
      <formula1>ListaFiltrada</formula1>
    </dataValidation>
  </dataValidation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Formulario</vt:lpstr>
      <vt:lpstr>Base de Datos Marcas - Envigado</vt:lpstr>
    </vt:vector>
  </TitlesOfParts>
  <Company>Almacenes Exito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MORENO HERRERA</dc:creator>
  <cp:lastModifiedBy>Sara Montoya Posada</cp:lastModifiedBy>
  <dcterms:created xsi:type="dcterms:W3CDTF">2022-04-18T15:51:01Z</dcterms:created>
  <dcterms:modified xsi:type="dcterms:W3CDTF">2022-09-30T18:56:31Z</dcterms:modified>
</cp:coreProperties>
</file>